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Datos Abiertos 2020-26\Ejecución Presupuestaria 2026\Abril\"/>
    </mc:Choice>
  </mc:AlternateContent>
  <xr:revisionPtr revIDLastSave="0" documentId="13_ncr:1_{16CC0889-3FB8-44A5-ADEA-93AD4A3C2134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 ABRIL 30- 20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3" l="1"/>
  <c r="B7" i="3"/>
  <c r="B13" i="3"/>
  <c r="H7" i="3"/>
  <c r="I7" i="3"/>
  <c r="K23" i="3"/>
  <c r="K13" i="3"/>
  <c r="K7" i="3"/>
  <c r="K33" i="3"/>
  <c r="F7" i="3"/>
  <c r="P7" i="3" l="1"/>
  <c r="P13" i="3"/>
  <c r="P23" i="3"/>
  <c r="D49" i="3"/>
  <c r="M49" i="3"/>
  <c r="M23" i="3"/>
  <c r="M13" i="3"/>
  <c r="M7" i="3"/>
  <c r="B23" i="3"/>
  <c r="O7" i="3" l="1"/>
  <c r="N7" i="3" l="1"/>
  <c r="L7" i="3" l="1"/>
  <c r="J7" i="3" l="1"/>
  <c r="G7" i="3"/>
  <c r="G13" i="3" l="1"/>
  <c r="H13" i="3"/>
  <c r="I13" i="3"/>
  <c r="J13" i="3"/>
  <c r="L13" i="3"/>
  <c r="N13" i="3"/>
  <c r="O13" i="3"/>
  <c r="F13" i="3"/>
  <c r="G23" i="3"/>
  <c r="H23" i="3"/>
  <c r="I23" i="3"/>
  <c r="J23" i="3"/>
  <c r="L23" i="3"/>
  <c r="N23" i="3"/>
  <c r="O23" i="3"/>
  <c r="B74" i="3" l="1"/>
  <c r="B80" i="3" l="1"/>
  <c r="B77" i="3"/>
  <c r="B67" i="3"/>
  <c r="B64" i="3"/>
  <c r="B59" i="3"/>
  <c r="B73" i="3" s="1"/>
  <c r="B41" i="3"/>
  <c r="B71" i="3" s="1"/>
  <c r="B82" i="3" l="1"/>
  <c r="E23" i="3"/>
  <c r="F23" i="3"/>
  <c r="D23" i="3"/>
  <c r="P82" i="3" l="1"/>
  <c r="O82" i="3" s="1"/>
  <c r="N82" i="3" s="1"/>
  <c r="M82" i="3" s="1"/>
  <c r="L82" i="3" s="1"/>
  <c r="K82" i="3" s="1"/>
  <c r="J82" i="3" s="1"/>
  <c r="I82" i="3" s="1"/>
  <c r="H82" i="3" s="1"/>
  <c r="G82" i="3" s="1"/>
  <c r="F82" i="3" s="1"/>
  <c r="E82" i="3" s="1"/>
  <c r="D82" i="3" s="1"/>
  <c r="P80" i="3" l="1"/>
  <c r="O80" i="3" s="1"/>
  <c r="N80" i="3" s="1"/>
  <c r="M80" i="3" s="1"/>
  <c r="L80" i="3" s="1"/>
  <c r="K80" i="3" s="1"/>
  <c r="J80" i="3" s="1"/>
  <c r="I80" i="3" s="1"/>
  <c r="H80" i="3" s="1"/>
  <c r="G80" i="3" s="1"/>
  <c r="F80" i="3" s="1"/>
  <c r="E80" i="3" s="1"/>
  <c r="D80" i="3" s="1"/>
  <c r="P77" i="3"/>
  <c r="O77" i="3" s="1"/>
  <c r="N77" i="3" s="1"/>
  <c r="M77" i="3" s="1"/>
  <c r="L77" i="3" s="1"/>
  <c r="K77" i="3" s="1"/>
  <c r="J77" i="3" s="1"/>
  <c r="I77" i="3" s="1"/>
  <c r="H77" i="3" s="1"/>
  <c r="G77" i="3" s="1"/>
  <c r="F77" i="3" s="1"/>
  <c r="E77" i="3" s="1"/>
  <c r="D77" i="3" s="1"/>
  <c r="P74" i="3"/>
  <c r="O74" i="3" s="1"/>
  <c r="N74" i="3" s="1"/>
  <c r="M74" i="3" s="1"/>
  <c r="L74" i="3" s="1"/>
  <c r="K74" i="3" s="1"/>
  <c r="J74" i="3" s="1"/>
  <c r="I74" i="3" s="1"/>
  <c r="H74" i="3" s="1"/>
  <c r="G74" i="3" s="1"/>
  <c r="F74" i="3" s="1"/>
  <c r="E74" i="3" s="1"/>
  <c r="D74" i="3" s="1"/>
  <c r="D81" i="3" l="1"/>
  <c r="D79" i="3"/>
  <c r="D78" i="3"/>
  <c r="D76" i="3"/>
  <c r="D75" i="3"/>
  <c r="D70" i="3"/>
  <c r="D69" i="3"/>
  <c r="D68" i="3"/>
  <c r="D66" i="3"/>
  <c r="D65" i="3"/>
  <c r="D63" i="3"/>
  <c r="D62" i="3"/>
  <c r="D61" i="3"/>
  <c r="D60" i="3"/>
  <c r="D57" i="3"/>
  <c r="D56" i="3"/>
  <c r="D55" i="3"/>
  <c r="D52" i="3"/>
  <c r="D48" i="3"/>
  <c r="D47" i="3"/>
  <c r="D46" i="3"/>
  <c r="D45" i="3"/>
  <c r="D44" i="3"/>
  <c r="D43" i="3"/>
  <c r="D42" i="3"/>
  <c r="D40" i="3"/>
  <c r="D39" i="3"/>
  <c r="D38" i="3"/>
  <c r="D37" i="3"/>
  <c r="D36" i="3"/>
  <c r="D35" i="3"/>
  <c r="B84" i="3" l="1"/>
  <c r="D13" i="3"/>
  <c r="D7" i="3"/>
  <c r="P67" i="3" l="1"/>
  <c r="O67" i="3"/>
  <c r="N67" i="3"/>
  <c r="M67" i="3"/>
  <c r="P64" i="3"/>
  <c r="O64" i="3"/>
  <c r="N64" i="3"/>
  <c r="M64" i="3"/>
  <c r="P59" i="3"/>
  <c r="O59" i="3"/>
  <c r="N59" i="3"/>
  <c r="M59" i="3"/>
  <c r="P49" i="3"/>
  <c r="O49" i="3"/>
  <c r="N49" i="3"/>
  <c r="L49" i="3"/>
  <c r="P41" i="3"/>
  <c r="O41" i="3"/>
  <c r="N41" i="3"/>
  <c r="M41" i="3"/>
  <c r="L41" i="3"/>
  <c r="P33" i="3"/>
  <c r="O33" i="3"/>
  <c r="N33" i="3"/>
  <c r="M33" i="3"/>
  <c r="L33" i="3"/>
  <c r="L67" i="3"/>
  <c r="K67" i="3"/>
  <c r="J67" i="3"/>
  <c r="I67" i="3"/>
  <c r="H67" i="3"/>
  <c r="G67" i="3"/>
  <c r="F67" i="3"/>
  <c r="L64" i="3"/>
  <c r="K64" i="3"/>
  <c r="J64" i="3"/>
  <c r="I64" i="3"/>
  <c r="H64" i="3"/>
  <c r="G64" i="3"/>
  <c r="F64" i="3"/>
  <c r="L59" i="3"/>
  <c r="K59" i="3"/>
  <c r="J59" i="3"/>
  <c r="I59" i="3"/>
  <c r="H59" i="3"/>
  <c r="G59" i="3"/>
  <c r="F59" i="3"/>
  <c r="K49" i="3"/>
  <c r="J49" i="3"/>
  <c r="I49" i="3"/>
  <c r="H49" i="3"/>
  <c r="G49" i="3"/>
  <c r="F49" i="3"/>
  <c r="K41" i="3"/>
  <c r="J41" i="3"/>
  <c r="I41" i="3"/>
  <c r="H41" i="3"/>
  <c r="G41" i="3"/>
  <c r="F41" i="3"/>
  <c r="J33" i="3"/>
  <c r="G33" i="3"/>
  <c r="F33" i="3"/>
  <c r="E67" i="3"/>
  <c r="E64" i="3"/>
  <c r="E59" i="3"/>
  <c r="E49" i="3"/>
  <c r="E41" i="3"/>
  <c r="E33" i="3"/>
  <c r="E13" i="3"/>
  <c r="G71" i="3" l="1"/>
  <c r="G84" i="3" s="1"/>
  <c r="D33" i="3"/>
  <c r="O71" i="3"/>
  <c r="O84" i="3" s="1"/>
  <c r="D64" i="3"/>
  <c r="H71" i="3"/>
  <c r="H84" i="3" s="1"/>
  <c r="I71" i="3"/>
  <c r="I84" i="3" s="1"/>
  <c r="D67" i="3"/>
  <c r="F71" i="3"/>
  <c r="F84" i="3" s="1"/>
  <c r="J71" i="3"/>
  <c r="J84" i="3" s="1"/>
  <c r="M71" i="3"/>
  <c r="M84" i="3" s="1"/>
  <c r="D41" i="3"/>
  <c r="L71" i="3"/>
  <c r="L84" i="3" s="1"/>
  <c r="D59" i="3"/>
  <c r="K71" i="3"/>
  <c r="K84" i="3" s="1"/>
  <c r="N71" i="3"/>
  <c r="N84" i="3" s="1"/>
  <c r="E7" i="3"/>
  <c r="E71" i="3" s="1"/>
  <c r="E84" i="3" s="1"/>
  <c r="D71" i="3" l="1"/>
  <c r="D84" i="3" s="1"/>
  <c r="V6" i="3"/>
  <c r="W6" i="3" s="1"/>
  <c r="X6" i="3" s="1"/>
  <c r="Y6" i="3" s="1"/>
  <c r="Z6" i="3" s="1"/>
  <c r="AA6" i="3" s="1"/>
  <c r="AC6" i="3" s="1"/>
  <c r="AB5" i="3" l="1"/>
  <c r="AC5" i="3" s="1"/>
  <c r="P71" i="3"/>
  <c r="P84" i="3" s="1"/>
</calcChain>
</file>

<file path=xl/sharedStrings.xml><?xml version="1.0" encoding="utf-8"?>
<sst xmlns="http://schemas.openxmlformats.org/spreadsheetml/2006/main" count="119" uniqueCount="118">
  <si>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</si>
  <si>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</si>
  <si>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</si>
  <si>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</si>
  <si>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</si>
  <si>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</si>
  <si>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</si>
  <si>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</si>
  <si>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</si>
  <si>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</si>
  <si>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</si>
  <si>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</si>
  <si>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</si>
  <si>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</si>
  <si>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</si>
  <si>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</si>
  <si>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</si>
  <si>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</si>
  <si>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</si>
  <si>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</si>
  <si>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</si>
  <si>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</si>
  <si>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</si>
  <si>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</si>
  <si>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</si>
  <si>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</si>
  <si>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</si>
  <si>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</si>
  <si>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</si>
  <si>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</si>
  <si>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</si>
  <si>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</si>
  <si>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</si>
  <si>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</si>
  <si>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</si>
  <si>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</si>
  <si>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</si>
  <si>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</si>
  <si>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</si>
  <si>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</si>
  <si>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</si>
  <si>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</si>
  <si>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</si>
  <si>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</si>
  <si>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</si>
  <si>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</si>
  <si>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</si>
  <si>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</si>
  <si>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</si>
  <si>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</si>
  <si>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</si>
  <si>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</si>
  <si>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</si>
  <si>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</si>
  <si>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</si>
  <si>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</si>
  <si>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</si>
  <si>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</si>
  <si>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</si>
  <si>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</si>
  <si>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</si>
  <si>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</si>
  <si>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</si>
  <si>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</si>
  <si>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</si>
  <si>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</si>
  <si>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</si>
  <si>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</si>
  <si>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</si>
  <si>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</si>
  <si>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</si>
  <si>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</si>
  <si>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</si>
  <si>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</si>
  <si>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</si>
  <si>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</si>
  <si>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</si>
  <si>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</si>
  <si>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</si>
  <si>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</si>
  <si>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</si>
  <si>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</si>
  <si>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</si>
  <si>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</si>
  <si>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</si>
  <si>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</si>
  <si>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</si>
  <si>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</si>
  <si>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</si>
  <si>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</si>
  <si>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</si>
  <si>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</si>
  <si>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</si>
  <si>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</si>
  <si>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</si>
  <si>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</si>
  <si>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</si>
  <si>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</si>
  <si>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</si>
  <si>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</si>
  <si>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</si>
  <si>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</si>
  <si>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</si>
  <si>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</si>
  <si>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</si>
  <si>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</si>
  <si>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</si>
  <si>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</si>
  <si>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</si>
  <si>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</si>
  <si>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</si>
  <si>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</si>
  <si>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 xml:space="preserve">LIC. ALEJANDRO DE JESÚS ABREU </t>
  </si>
  <si>
    <t>LIC. MARCELINO MERAN RODRíGUEZ</t>
  </si>
  <si>
    <t>Año 2026</t>
  </si>
  <si>
    <t>Fuente: Reportes SIGEF al 30 de abril  2026</t>
  </si>
  <si>
    <t>Fecha de registro: hasta el 06  de mayo 2026</t>
  </si>
  <si>
    <t>Fecha de imputación: al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</si>
</sst>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4" fillId="0" borderId="0" xfId="0" applyFont="1"/>
    <xf numFmtId="0" fontId="5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6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166" fontId="9" fillId="0" borderId="0" xfId="1" applyNumberFormat="1" applyFont="1" applyFill="1" applyAlignment="1">
      <alignment horizontal="right" vertical="center" wrapText="1"/>
    </xf>
    <xf numFmtId="2" fontId="1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9" fillId="4" borderId="0" xfId="1" applyFont="1" applyFill="1" applyAlignment="1">
      <alignment horizontal="right" vertical="center" wrapText="1"/>
    </xf>
    <xf numFmtId="43" fontId="1" fillId="4" borderId="0" xfId="1" applyFont="1" applyFill="1" applyAlignment="1">
      <alignment horizontal="right" vertical="center" wrapText="1"/>
    </xf>
    <xf numFmtId="43" fontId="1" fillId="4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3"/>
  <sheetViews>
    <sheetView showGridLines="0" tabSelected="1" zoomScaleNormal="100" workbookViewId="0">
      <selection activeCell="A3" sqref="A3:P3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55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5.75" x14ac:dyDescent="0.25">
      <c r="A1" s="75" t="s">
        <v>114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R1" s="9" t="s">
        <v>92</v>
      </c>
    </row>
    <row r="2" spans="1:29" ht="15.75" x14ac:dyDescent="0.25">
      <c r="A2" s="75" t="s">
        <v>95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R2" s="9" t="s">
        <v>91</v>
      </c>
    </row>
    <row r="3" spans="1:29" x14ac:dyDescent="0.25">
      <c r="A3" s="76" t="s">
        <v>36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R3" s="9" t="s">
        <v>93</v>
      </c>
    </row>
    <row r="4" spans="1:29" x14ac:dyDescent="0.25">
      <c r="E4" s="80" t="s">
        <v>105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R4" s="9" t="s">
        <v>94</v>
      </c>
    </row>
    <row r="5" spans="1:29" ht="94.5" x14ac:dyDescent="0.25">
      <c r="A5" s="83" t="s">
        <v>0</v>
      </c>
      <c r="B5" s="84" t="s">
        <v>103</v>
      </c>
      <c r="C5" s="84" t="s">
        <v>104</v>
      </c>
      <c r="D5" s="84" t="s">
        <v>96</v>
      </c>
      <c r="E5" s="84" t="s">
        <v>79</v>
      </c>
      <c r="F5" s="84" t="s">
        <v>80</v>
      </c>
      <c r="G5" s="84" t="s">
        <v>81</v>
      </c>
      <c r="H5" s="84" t="s">
        <v>82</v>
      </c>
      <c r="I5" s="84" t="s">
        <v>83</v>
      </c>
      <c r="J5" s="84" t="s">
        <v>84</v>
      </c>
      <c r="K5" s="84" t="s">
        <v>85</v>
      </c>
      <c r="L5" s="84" t="s">
        <v>86</v>
      </c>
      <c r="M5" s="84" t="s">
        <v>87</v>
      </c>
      <c r="N5" s="84" t="s">
        <v>88</v>
      </c>
      <c r="O5" s="84" t="s">
        <v>89</v>
      </c>
      <c r="P5" s="84" t="s">
        <v>90</v>
      </c>
      <c r="AB5" s="14">
        <f>SUM(T6:AB6)</f>
        <v>11.029108875781253</v>
      </c>
      <c r="AC5" s="14">
        <f>+AB5+AC6</f>
        <v>13.989108875781252</v>
      </c>
    </row>
    <row r="6" spans="1:29" x14ac:dyDescent="0.25">
      <c r="A6" s="1" t="s">
        <v>1</v>
      </c>
      <c r="B6" s="1"/>
      <c r="C6" s="1"/>
      <c r="D6" s="10"/>
      <c r="E6" s="10"/>
      <c r="F6" s="10"/>
      <c r="G6" s="10"/>
      <c r="H6" s="23"/>
      <c r="I6" s="10"/>
      <c r="J6" s="10"/>
      <c r="K6" s="10"/>
      <c r="L6" s="33"/>
      <c r="M6" s="57"/>
      <c r="N6" s="10"/>
      <c r="O6" s="10"/>
      <c r="P6" s="10"/>
      <c r="T6" s="12">
        <v>1</v>
      </c>
      <c r="U6" s="12">
        <v>1.05</v>
      </c>
      <c r="V6" s="12">
        <f>+U6*1.05</f>
        <v>1.1025</v>
      </c>
      <c r="W6" s="12">
        <f t="shared" ref="W6:AA6" si="0">+V6*1.05</f>
        <v>1.1576250000000001</v>
      </c>
      <c r="X6" s="12">
        <f t="shared" si="0"/>
        <v>1.2155062500000002</v>
      </c>
      <c r="Y6" s="12">
        <f t="shared" si="0"/>
        <v>1.2762815625000004</v>
      </c>
      <c r="Z6" s="12">
        <f t="shared" si="0"/>
        <v>1.3400956406250004</v>
      </c>
      <c r="AA6" s="12">
        <f t="shared" si="0"/>
        <v>1.4071004226562505</v>
      </c>
      <c r="AB6" s="12">
        <v>1.48</v>
      </c>
      <c r="AC6" s="12">
        <f>+AB6*2</f>
        <v>2.96</v>
      </c>
    </row>
    <row r="7" spans="1:29" ht="30" x14ac:dyDescent="0.25">
      <c r="A7" s="3" t="s">
        <v>2</v>
      </c>
      <c r="B7" s="71">
        <f>+B8+B9+B10+B11+B12</f>
        <v>186905682</v>
      </c>
      <c r="C7" s="70">
        <v>0</v>
      </c>
      <c r="D7" s="42">
        <f>SUM(D8:D12)</f>
        <v>48456039.880000003</v>
      </c>
      <c r="E7" s="11">
        <f t="shared" ref="E7" si="1">SUM(E8:E12)</f>
        <v>12121413.02</v>
      </c>
      <c r="F7" s="29">
        <f>+F8+F9+F12</f>
        <v>11931946.9</v>
      </c>
      <c r="G7" s="29">
        <f t="shared" ref="G7:J7" si="2">+G8+G9+G12</f>
        <v>12122825.219999999</v>
      </c>
      <c r="H7" s="11">
        <f>+H8+H9+H12</f>
        <v>12279854.74</v>
      </c>
      <c r="I7" s="17">
        <f>+I8+I9+I12</f>
        <v>0</v>
      </c>
      <c r="J7" s="17">
        <f t="shared" si="2"/>
        <v>0</v>
      </c>
      <c r="K7" s="17">
        <f>+K8+K9+K12</f>
        <v>0</v>
      </c>
      <c r="L7" s="64">
        <f>+L8+L9+L12</f>
        <v>0</v>
      </c>
      <c r="M7" s="65">
        <f>+M8+M9+M12</f>
        <v>0</v>
      </c>
      <c r="N7" s="64">
        <f>+N8+N9+N12</f>
        <v>0</v>
      </c>
      <c r="O7" s="68">
        <f>+O8+O9+O12</f>
        <v>0</v>
      </c>
      <c r="P7" s="17">
        <f>SUM(P8:P12)</f>
        <v>0</v>
      </c>
      <c r="T7" s="13"/>
    </row>
    <row r="8" spans="1:29" x14ac:dyDescent="0.25">
      <c r="A8" s="6" t="s">
        <v>3</v>
      </c>
      <c r="B8" s="26">
        <v>135830353</v>
      </c>
      <c r="C8" s="27">
        <v>0</v>
      </c>
      <c r="D8" s="26">
        <v>39310384.340000004</v>
      </c>
      <c r="E8" s="26">
        <v>9852044.75</v>
      </c>
      <c r="F8" s="26">
        <v>9664129.75</v>
      </c>
      <c r="G8" s="26">
        <v>9880585.0899999999</v>
      </c>
      <c r="H8" s="15">
        <v>9913624.75</v>
      </c>
      <c r="I8" s="16">
        <v>0</v>
      </c>
      <c r="J8" s="16">
        <v>0</v>
      </c>
      <c r="K8" s="16">
        <v>0</v>
      </c>
      <c r="L8" s="34">
        <v>0</v>
      </c>
      <c r="M8" s="31">
        <v>0</v>
      </c>
      <c r="N8" s="31">
        <v>0</v>
      </c>
      <c r="O8" s="58">
        <v>0</v>
      </c>
      <c r="P8" s="16">
        <v>0</v>
      </c>
      <c r="R8" s="14"/>
    </row>
    <row r="9" spans="1:29" x14ac:dyDescent="0.25">
      <c r="A9" s="6" t="s">
        <v>4</v>
      </c>
      <c r="B9" s="26">
        <v>32410822</v>
      </c>
      <c r="C9" s="27">
        <v>0</v>
      </c>
      <c r="D9" s="26">
        <v>3196050</v>
      </c>
      <c r="E9" s="26">
        <v>778355</v>
      </c>
      <c r="F9" s="26">
        <v>803355</v>
      </c>
      <c r="G9" s="16">
        <v>750720</v>
      </c>
      <c r="H9" s="15">
        <v>863620</v>
      </c>
      <c r="I9" s="16">
        <v>0</v>
      </c>
      <c r="J9" s="16">
        <v>0</v>
      </c>
      <c r="K9" s="16">
        <v>0</v>
      </c>
      <c r="L9" s="35">
        <v>0</v>
      </c>
      <c r="M9" s="31">
        <v>0</v>
      </c>
      <c r="N9" s="31">
        <v>0</v>
      </c>
      <c r="O9" s="58">
        <v>0</v>
      </c>
      <c r="P9" s="16">
        <v>0</v>
      </c>
    </row>
    <row r="10" spans="1:29" ht="30" x14ac:dyDescent="0.25">
      <c r="A10" s="6" t="s">
        <v>37</v>
      </c>
      <c r="B10" s="27">
        <v>0</v>
      </c>
      <c r="C10" s="27">
        <v>0</v>
      </c>
      <c r="D10" s="27">
        <v>0</v>
      </c>
      <c r="E10" s="16">
        <v>0</v>
      </c>
      <c r="F10" s="27">
        <v>0</v>
      </c>
      <c r="G10" s="16">
        <v>0</v>
      </c>
      <c r="H10" s="15">
        <v>0</v>
      </c>
      <c r="I10" s="16">
        <v>0</v>
      </c>
      <c r="J10" s="16">
        <v>0</v>
      </c>
      <c r="K10" s="16">
        <v>0</v>
      </c>
      <c r="L10" s="36">
        <v>0</v>
      </c>
      <c r="M10" s="31">
        <v>0</v>
      </c>
      <c r="N10" s="16">
        <v>0</v>
      </c>
      <c r="O10" s="16">
        <v>0</v>
      </c>
      <c r="P10" s="16">
        <v>0</v>
      </c>
    </row>
    <row r="11" spans="1:29" ht="30" x14ac:dyDescent="0.25">
      <c r="A11" s="6" t="s">
        <v>5</v>
      </c>
      <c r="B11" s="27">
        <v>0</v>
      </c>
      <c r="C11" s="27">
        <v>0</v>
      </c>
      <c r="D11" s="27">
        <v>0</v>
      </c>
      <c r="E11" s="16">
        <v>0</v>
      </c>
      <c r="F11" s="27">
        <v>0</v>
      </c>
      <c r="G11" s="16">
        <v>0</v>
      </c>
      <c r="H11" s="15">
        <v>0</v>
      </c>
      <c r="I11" s="16">
        <v>0</v>
      </c>
      <c r="J11" s="16">
        <v>0</v>
      </c>
      <c r="K11" s="16">
        <v>0</v>
      </c>
      <c r="L11" s="36">
        <v>0</v>
      </c>
      <c r="M11" s="31">
        <v>0</v>
      </c>
      <c r="N11" s="16">
        <v>0</v>
      </c>
      <c r="O11" s="16">
        <v>0</v>
      </c>
      <c r="P11" s="16">
        <v>0</v>
      </c>
    </row>
    <row r="12" spans="1:29" ht="30" x14ac:dyDescent="0.25">
      <c r="A12" s="6" t="s">
        <v>6</v>
      </c>
      <c r="B12" s="26">
        <v>18664507</v>
      </c>
      <c r="C12" s="27">
        <v>0</v>
      </c>
      <c r="D12" s="26">
        <v>5949605.54</v>
      </c>
      <c r="E12" s="26">
        <v>1491013.27</v>
      </c>
      <c r="F12" s="26">
        <v>1464462.15</v>
      </c>
      <c r="G12" s="16">
        <v>1491520.13</v>
      </c>
      <c r="H12" s="15">
        <v>1502609.99</v>
      </c>
      <c r="I12" s="16">
        <v>0</v>
      </c>
      <c r="J12" s="16">
        <v>0</v>
      </c>
      <c r="K12" s="31">
        <v>0</v>
      </c>
      <c r="L12" s="34">
        <v>0</v>
      </c>
      <c r="M12" s="31">
        <v>0</v>
      </c>
      <c r="N12" s="31">
        <v>0</v>
      </c>
      <c r="O12" s="58">
        <v>0</v>
      </c>
      <c r="P12" s="16">
        <v>0</v>
      </c>
    </row>
    <row r="13" spans="1:29" x14ac:dyDescent="0.25">
      <c r="A13" s="3" t="s">
        <v>7</v>
      </c>
      <c r="B13" s="72">
        <f>SUM(B14:B22)</f>
        <v>37455983</v>
      </c>
      <c r="C13" s="47"/>
      <c r="D13" s="42">
        <f>SUM(D14:D22)</f>
        <v>6552222.8100000005</v>
      </c>
      <c r="E13" s="11">
        <f>SUM(E14:E22)</f>
        <v>1384269.44</v>
      </c>
      <c r="F13" s="32">
        <f>SUM(F14:F22)</f>
        <v>1746304.31</v>
      </c>
      <c r="G13" s="32">
        <f t="shared" ref="G13:O13" si="3">SUM(G14:G22)</f>
        <v>1823209.5099999998</v>
      </c>
      <c r="H13" s="32">
        <f t="shared" si="3"/>
        <v>1598439.55</v>
      </c>
      <c r="I13" s="32">
        <f t="shared" si="3"/>
        <v>0</v>
      </c>
      <c r="J13" s="32">
        <f t="shared" si="3"/>
        <v>0</v>
      </c>
      <c r="K13" s="32">
        <f>SUM(K14:K22)</f>
        <v>0</v>
      </c>
      <c r="L13" s="32">
        <f t="shared" si="3"/>
        <v>0</v>
      </c>
      <c r="M13" s="66">
        <f t="shared" si="3"/>
        <v>0</v>
      </c>
      <c r="N13" s="32">
        <f t="shared" si="3"/>
        <v>0</v>
      </c>
      <c r="O13" s="32">
        <f t="shared" si="3"/>
        <v>0</v>
      </c>
      <c r="P13" s="32">
        <f>SUM(P14:P22)</f>
        <v>0</v>
      </c>
    </row>
    <row r="14" spans="1:29" x14ac:dyDescent="0.25">
      <c r="A14" s="6" t="s">
        <v>8</v>
      </c>
      <c r="B14" s="26">
        <v>18846400</v>
      </c>
      <c r="C14" s="27">
        <v>0</v>
      </c>
      <c r="D14" s="26">
        <v>4091637.81</v>
      </c>
      <c r="E14" s="62">
        <v>806172.33</v>
      </c>
      <c r="F14" s="26">
        <v>1244907.2</v>
      </c>
      <c r="G14" s="16">
        <v>1274848.3999999999</v>
      </c>
      <c r="H14" s="15">
        <v>765709.88</v>
      </c>
      <c r="I14" s="16">
        <v>0</v>
      </c>
      <c r="J14" s="16">
        <v>0</v>
      </c>
      <c r="K14" s="16">
        <v>0</v>
      </c>
      <c r="L14" s="34">
        <v>0</v>
      </c>
      <c r="M14" s="31">
        <v>0</v>
      </c>
      <c r="N14" s="31">
        <v>0</v>
      </c>
      <c r="O14" s="58">
        <v>0</v>
      </c>
      <c r="P14" s="16">
        <v>0</v>
      </c>
    </row>
    <row r="15" spans="1:29" ht="30" x14ac:dyDescent="0.25">
      <c r="A15" s="6" t="s">
        <v>9</v>
      </c>
      <c r="B15" s="26">
        <v>600000</v>
      </c>
      <c r="C15" s="27">
        <v>0</v>
      </c>
      <c r="D15" s="28">
        <v>0</v>
      </c>
      <c r="E15" s="63">
        <v>0</v>
      </c>
      <c r="F15" s="16">
        <v>0</v>
      </c>
      <c r="G15" s="16">
        <v>0</v>
      </c>
      <c r="H15" s="15">
        <v>0</v>
      </c>
      <c r="I15" s="16">
        <v>0</v>
      </c>
      <c r="J15" s="16">
        <v>0</v>
      </c>
      <c r="K15" s="16">
        <v>0</v>
      </c>
      <c r="L15" s="34">
        <v>0</v>
      </c>
      <c r="M15" s="31">
        <v>0</v>
      </c>
      <c r="N15" s="16">
        <v>0</v>
      </c>
      <c r="O15" s="16">
        <v>0</v>
      </c>
      <c r="P15" s="16">
        <v>0</v>
      </c>
    </row>
    <row r="16" spans="1:29" x14ac:dyDescent="0.25">
      <c r="A16" s="6" t="s">
        <v>10</v>
      </c>
      <c r="B16" s="28">
        <v>0</v>
      </c>
      <c r="C16" s="28">
        <v>0</v>
      </c>
      <c r="D16" s="28">
        <v>0</v>
      </c>
      <c r="E16" s="63">
        <v>0</v>
      </c>
      <c r="F16" s="16">
        <v>0</v>
      </c>
      <c r="G16" s="16">
        <v>0</v>
      </c>
      <c r="H16" s="15">
        <v>0</v>
      </c>
      <c r="I16" s="16">
        <v>0</v>
      </c>
      <c r="J16" s="16">
        <v>0</v>
      </c>
      <c r="K16" s="16">
        <v>0</v>
      </c>
      <c r="L16" s="37">
        <v>0</v>
      </c>
      <c r="M16" s="31">
        <v>0</v>
      </c>
      <c r="N16" s="16">
        <v>0</v>
      </c>
      <c r="O16" s="16">
        <v>0</v>
      </c>
      <c r="P16" s="16">
        <v>0</v>
      </c>
    </row>
    <row r="17" spans="1:17" ht="26.25" customHeight="1" x14ac:dyDescent="0.25">
      <c r="A17" s="6" t="s">
        <v>11</v>
      </c>
      <c r="B17" s="28">
        <v>0</v>
      </c>
      <c r="C17" s="28">
        <v>0</v>
      </c>
      <c r="D17" s="28">
        <v>0</v>
      </c>
      <c r="E17" s="63">
        <v>0</v>
      </c>
      <c r="F17" s="16">
        <v>0</v>
      </c>
      <c r="G17" s="16">
        <v>0</v>
      </c>
      <c r="H17" s="15">
        <v>0</v>
      </c>
      <c r="I17" s="16">
        <v>0</v>
      </c>
      <c r="J17" s="16">
        <v>0</v>
      </c>
      <c r="K17" s="16">
        <v>0</v>
      </c>
      <c r="L17" s="37">
        <v>0</v>
      </c>
      <c r="M17" s="31">
        <v>0</v>
      </c>
      <c r="N17" s="16">
        <v>0</v>
      </c>
      <c r="O17" s="16">
        <v>0</v>
      </c>
      <c r="P17" s="16">
        <v>0</v>
      </c>
    </row>
    <row r="18" spans="1:17" x14ac:dyDescent="0.25">
      <c r="A18" s="6" t="s">
        <v>12</v>
      </c>
      <c r="B18" s="24">
        <v>4717583</v>
      </c>
      <c r="C18" s="28">
        <v>0</v>
      </c>
      <c r="D18" s="24">
        <v>306800</v>
      </c>
      <c r="E18" s="63">
        <v>153400</v>
      </c>
      <c r="F18" s="15">
        <v>76700</v>
      </c>
      <c r="G18" s="16">
        <v>76700</v>
      </c>
      <c r="H18" s="15">
        <v>0</v>
      </c>
      <c r="I18" s="16">
        <v>0</v>
      </c>
      <c r="J18" s="16">
        <v>0</v>
      </c>
      <c r="K18" s="25">
        <v>0</v>
      </c>
      <c r="L18" s="37">
        <v>0</v>
      </c>
      <c r="M18" s="31">
        <v>0</v>
      </c>
      <c r="N18" s="16">
        <v>0</v>
      </c>
      <c r="O18" s="16">
        <v>0</v>
      </c>
      <c r="P18" s="16">
        <v>0</v>
      </c>
    </row>
    <row r="19" spans="1:17" x14ac:dyDescent="0.25">
      <c r="A19" s="6" t="s">
        <v>13</v>
      </c>
      <c r="B19" s="24">
        <v>2720000</v>
      </c>
      <c r="C19" s="28">
        <v>0</v>
      </c>
      <c r="D19" s="24">
        <v>1698788.42</v>
      </c>
      <c r="E19" s="63">
        <v>424697.11</v>
      </c>
      <c r="F19" s="26">
        <v>424697.11</v>
      </c>
      <c r="G19" s="16">
        <v>424697.11</v>
      </c>
      <c r="H19" s="15">
        <v>424697.09</v>
      </c>
      <c r="I19" s="16">
        <v>0</v>
      </c>
      <c r="J19" s="16">
        <v>0</v>
      </c>
      <c r="K19" s="16">
        <v>0</v>
      </c>
      <c r="L19" s="36">
        <v>0</v>
      </c>
      <c r="M19" s="31">
        <v>0</v>
      </c>
      <c r="N19" s="16">
        <v>0</v>
      </c>
      <c r="O19" s="16">
        <v>0</v>
      </c>
      <c r="P19" s="16">
        <v>0</v>
      </c>
    </row>
    <row r="20" spans="1:17" ht="60" x14ac:dyDescent="0.25">
      <c r="A20" s="6" t="s">
        <v>14</v>
      </c>
      <c r="B20" s="24">
        <v>2030000</v>
      </c>
      <c r="C20" s="28">
        <v>0</v>
      </c>
      <c r="D20" s="24">
        <v>33972.58</v>
      </c>
      <c r="E20" s="63">
        <v>0</v>
      </c>
      <c r="F20" s="16">
        <v>0</v>
      </c>
      <c r="G20" s="16">
        <v>0</v>
      </c>
      <c r="H20" s="15">
        <v>33972.58</v>
      </c>
      <c r="I20" s="16">
        <v>0</v>
      </c>
      <c r="J20" s="16">
        <v>0</v>
      </c>
      <c r="K20" s="25">
        <v>0</v>
      </c>
      <c r="L20" s="37">
        <v>0</v>
      </c>
      <c r="M20" s="31">
        <v>0</v>
      </c>
      <c r="N20" s="16">
        <v>0</v>
      </c>
      <c r="O20" s="16">
        <v>0</v>
      </c>
      <c r="P20" s="16">
        <v>0</v>
      </c>
    </row>
    <row r="21" spans="1:17" ht="45" x14ac:dyDescent="0.25">
      <c r="A21" s="6" t="s">
        <v>15</v>
      </c>
      <c r="B21" s="24">
        <v>6342000</v>
      </c>
      <c r="C21" s="28">
        <v>0</v>
      </c>
      <c r="D21" s="28">
        <v>0</v>
      </c>
      <c r="E21" s="63">
        <v>0</v>
      </c>
      <c r="F21" s="27">
        <v>0</v>
      </c>
      <c r="G21" s="16">
        <v>0</v>
      </c>
      <c r="H21" s="15">
        <v>0</v>
      </c>
      <c r="I21" s="16">
        <v>0</v>
      </c>
      <c r="J21" s="16">
        <v>0</v>
      </c>
      <c r="K21" s="25">
        <v>0</v>
      </c>
      <c r="L21" s="36">
        <v>0</v>
      </c>
      <c r="M21" s="31">
        <v>0</v>
      </c>
      <c r="N21" s="16">
        <v>0</v>
      </c>
      <c r="O21" s="16">
        <v>0</v>
      </c>
      <c r="P21" s="16">
        <v>0</v>
      </c>
    </row>
    <row r="22" spans="1:17" ht="30" x14ac:dyDescent="0.25">
      <c r="A22" s="6" t="s">
        <v>38</v>
      </c>
      <c r="B22" s="24">
        <v>2200000</v>
      </c>
      <c r="C22" s="28">
        <v>0</v>
      </c>
      <c r="D22" s="24">
        <v>421024</v>
      </c>
      <c r="E22" s="16">
        <v>0</v>
      </c>
      <c r="F22" s="27">
        <v>0</v>
      </c>
      <c r="G22" s="16">
        <v>46964</v>
      </c>
      <c r="H22" s="15">
        <v>374060</v>
      </c>
      <c r="I22" s="16">
        <v>0</v>
      </c>
      <c r="J22" s="16">
        <v>0</v>
      </c>
      <c r="K22" s="16">
        <v>0</v>
      </c>
      <c r="L22" s="37">
        <v>0</v>
      </c>
      <c r="M22" s="31">
        <v>0</v>
      </c>
      <c r="N22" s="20">
        <v>0</v>
      </c>
      <c r="O22" s="20">
        <v>0</v>
      </c>
      <c r="P22" s="20">
        <v>0</v>
      </c>
    </row>
    <row r="23" spans="1:17" x14ac:dyDescent="0.25">
      <c r="A23" s="3" t="s">
        <v>16</v>
      </c>
      <c r="B23" s="73">
        <f>SUM(B24:B32)</f>
        <v>12570106</v>
      </c>
      <c r="C23" s="28">
        <v>0</v>
      </c>
      <c r="D23" s="43">
        <f>SUM(D24:D32)</f>
        <v>1888709.14</v>
      </c>
      <c r="E23" s="29">
        <f>SUM(E24:E32)</f>
        <v>0</v>
      </c>
      <c r="F23" s="17">
        <f t="shared" ref="F23:O23" si="4">SUM(F24:F32)</f>
        <v>28025</v>
      </c>
      <c r="G23" s="29">
        <f t="shared" si="4"/>
        <v>0</v>
      </c>
      <c r="H23" s="29">
        <f t="shared" si="4"/>
        <v>1860684.14</v>
      </c>
      <c r="I23" s="29">
        <f t="shared" si="4"/>
        <v>0</v>
      </c>
      <c r="J23" s="29">
        <f t="shared" si="4"/>
        <v>0</v>
      </c>
      <c r="K23" s="29">
        <f>SUM(K24:K32)</f>
        <v>0</v>
      </c>
      <c r="L23" s="38">
        <f t="shared" si="4"/>
        <v>0</v>
      </c>
      <c r="M23" s="43">
        <f t="shared" si="4"/>
        <v>0</v>
      </c>
      <c r="N23" s="29">
        <f t="shared" si="4"/>
        <v>0</v>
      </c>
      <c r="O23" s="29">
        <f t="shared" si="4"/>
        <v>0</v>
      </c>
      <c r="P23" s="29">
        <f>SUM(P24:P32)</f>
        <v>0</v>
      </c>
    </row>
    <row r="24" spans="1:17" ht="30" x14ac:dyDescent="0.25">
      <c r="A24" s="6" t="s">
        <v>17</v>
      </c>
      <c r="B24" s="24">
        <v>1271300</v>
      </c>
      <c r="C24" s="28">
        <v>0</v>
      </c>
      <c r="D24" s="24">
        <v>266597.92</v>
      </c>
      <c r="E24" s="16">
        <v>0</v>
      </c>
      <c r="F24" s="26">
        <v>28025</v>
      </c>
      <c r="G24" s="16">
        <v>0</v>
      </c>
      <c r="H24" s="15">
        <v>238572.92</v>
      </c>
      <c r="I24" s="16">
        <v>0</v>
      </c>
      <c r="J24" s="16">
        <v>0</v>
      </c>
      <c r="K24" s="16">
        <v>0</v>
      </c>
      <c r="L24" s="37">
        <v>0</v>
      </c>
      <c r="M24" s="67">
        <v>0</v>
      </c>
      <c r="N24" s="16">
        <v>0</v>
      </c>
      <c r="O24" s="20">
        <v>0</v>
      </c>
      <c r="P24" s="20">
        <v>0</v>
      </c>
      <c r="Q24" s="16"/>
    </row>
    <row r="25" spans="1:17" x14ac:dyDescent="0.25">
      <c r="A25" s="6" t="s">
        <v>18</v>
      </c>
      <c r="B25" s="24">
        <v>679472</v>
      </c>
      <c r="C25" s="28">
        <v>0</v>
      </c>
      <c r="D25" s="28">
        <v>0</v>
      </c>
      <c r="E25" s="16">
        <v>0</v>
      </c>
      <c r="F25" s="27">
        <v>0</v>
      </c>
      <c r="G25" s="16">
        <v>0</v>
      </c>
      <c r="H25" s="15">
        <v>0</v>
      </c>
      <c r="I25" s="16">
        <v>0</v>
      </c>
      <c r="J25" s="16">
        <v>0</v>
      </c>
      <c r="K25" s="16">
        <v>0</v>
      </c>
      <c r="L25" s="37">
        <v>0</v>
      </c>
      <c r="M25" s="67">
        <v>0</v>
      </c>
      <c r="N25" s="16">
        <v>0</v>
      </c>
      <c r="O25" s="16">
        <v>0</v>
      </c>
      <c r="P25" s="16">
        <v>0</v>
      </c>
      <c r="Q25" s="16"/>
    </row>
    <row r="26" spans="1:17" ht="30" x14ac:dyDescent="0.25">
      <c r="A26" s="6" t="s">
        <v>19</v>
      </c>
      <c r="B26" s="24">
        <v>776968</v>
      </c>
      <c r="C26" s="28">
        <v>0</v>
      </c>
      <c r="D26" s="28">
        <v>0</v>
      </c>
      <c r="E26" s="16">
        <v>0</v>
      </c>
      <c r="F26" s="27">
        <v>0</v>
      </c>
      <c r="G26" s="16">
        <v>0</v>
      </c>
      <c r="H26" s="15">
        <v>0</v>
      </c>
      <c r="I26" s="16">
        <v>0</v>
      </c>
      <c r="J26" s="16">
        <v>0</v>
      </c>
      <c r="K26" s="16">
        <v>0</v>
      </c>
      <c r="L26" s="36">
        <v>0</v>
      </c>
      <c r="M26" s="67">
        <v>0</v>
      </c>
      <c r="N26" s="16">
        <v>0</v>
      </c>
      <c r="O26" s="16">
        <v>0</v>
      </c>
      <c r="P26" s="16">
        <v>0</v>
      </c>
      <c r="Q26" s="16"/>
    </row>
    <row r="27" spans="1:17" ht="30" x14ac:dyDescent="0.25">
      <c r="A27" s="6" t="s">
        <v>20</v>
      </c>
      <c r="B27" s="28">
        <v>0</v>
      </c>
      <c r="C27" s="28">
        <v>0</v>
      </c>
      <c r="D27" s="28">
        <v>0</v>
      </c>
      <c r="E27" s="16">
        <v>0</v>
      </c>
      <c r="F27" s="27">
        <v>0</v>
      </c>
      <c r="G27" s="16">
        <v>0</v>
      </c>
      <c r="H27" s="15">
        <v>0</v>
      </c>
      <c r="I27" s="16">
        <v>0</v>
      </c>
      <c r="J27" s="16">
        <v>0</v>
      </c>
      <c r="K27" s="16">
        <v>0</v>
      </c>
      <c r="L27" s="37">
        <v>0</v>
      </c>
      <c r="M27" s="67">
        <v>0</v>
      </c>
      <c r="N27" s="16">
        <v>0</v>
      </c>
      <c r="O27" s="16">
        <v>0</v>
      </c>
      <c r="P27" s="16">
        <v>0</v>
      </c>
      <c r="Q27" s="16"/>
    </row>
    <row r="28" spans="1:17" ht="30" x14ac:dyDescent="0.25">
      <c r="A28" s="6" t="s">
        <v>21</v>
      </c>
      <c r="B28" s="24">
        <v>261080</v>
      </c>
      <c r="C28" s="24"/>
      <c r="D28" s="24">
        <v>117882</v>
      </c>
      <c r="E28" s="16">
        <v>0</v>
      </c>
      <c r="F28" s="27">
        <v>0</v>
      </c>
      <c r="G28" s="16">
        <v>0</v>
      </c>
      <c r="H28" s="15">
        <v>117882</v>
      </c>
      <c r="I28" s="16">
        <v>0</v>
      </c>
      <c r="J28" s="16">
        <v>0</v>
      </c>
      <c r="K28" s="16">
        <v>0</v>
      </c>
      <c r="L28" s="36">
        <v>0</v>
      </c>
      <c r="M28" s="67">
        <v>0</v>
      </c>
      <c r="N28" s="16">
        <v>0</v>
      </c>
      <c r="O28" s="16">
        <v>0</v>
      </c>
      <c r="P28" s="16">
        <v>0</v>
      </c>
      <c r="Q28" s="16"/>
    </row>
    <row r="29" spans="1:17" ht="45" x14ac:dyDescent="0.25">
      <c r="A29" s="6" t="s">
        <v>22</v>
      </c>
      <c r="B29" s="24">
        <v>62224</v>
      </c>
      <c r="C29" s="28">
        <v>0</v>
      </c>
      <c r="D29" s="28">
        <v>0</v>
      </c>
      <c r="E29" s="16">
        <v>0</v>
      </c>
      <c r="F29" s="27">
        <v>0</v>
      </c>
      <c r="G29" s="16">
        <v>0</v>
      </c>
      <c r="H29" s="15">
        <v>0</v>
      </c>
      <c r="I29" s="16">
        <v>0</v>
      </c>
      <c r="J29" s="16">
        <v>0</v>
      </c>
      <c r="K29" s="16">
        <v>0</v>
      </c>
      <c r="L29" s="37">
        <v>0</v>
      </c>
      <c r="M29" s="67">
        <v>0</v>
      </c>
      <c r="N29" s="16">
        <v>0</v>
      </c>
      <c r="O29" s="16">
        <v>0</v>
      </c>
      <c r="P29" s="16">
        <v>0</v>
      </c>
      <c r="Q29" s="16"/>
    </row>
    <row r="30" spans="1:17" ht="45" x14ac:dyDescent="0.25">
      <c r="A30" s="6" t="s">
        <v>23</v>
      </c>
      <c r="B30" s="24">
        <v>5773200</v>
      </c>
      <c r="C30" s="28">
        <v>0</v>
      </c>
      <c r="D30" s="24">
        <v>1380000</v>
      </c>
      <c r="E30" s="16">
        <v>0</v>
      </c>
      <c r="F30" s="27">
        <v>0</v>
      </c>
      <c r="G30" s="16">
        <v>0</v>
      </c>
      <c r="H30" s="15">
        <v>1380000</v>
      </c>
      <c r="I30" s="16">
        <v>0</v>
      </c>
      <c r="J30" s="16">
        <v>0</v>
      </c>
      <c r="K30" s="16">
        <v>0</v>
      </c>
      <c r="L30" s="37">
        <v>0</v>
      </c>
      <c r="M30" s="67">
        <v>0</v>
      </c>
      <c r="N30" s="16">
        <v>0</v>
      </c>
      <c r="O30" s="59">
        <v>0</v>
      </c>
      <c r="P30" s="16">
        <v>0</v>
      </c>
      <c r="Q30" s="16"/>
    </row>
    <row r="31" spans="1:17" ht="60" x14ac:dyDescent="0.25">
      <c r="A31" s="6" t="s">
        <v>39</v>
      </c>
      <c r="B31" s="28">
        <v>0</v>
      </c>
      <c r="C31" s="28">
        <v>0</v>
      </c>
      <c r="D31" s="28">
        <v>0</v>
      </c>
      <c r="E31" s="16">
        <v>0</v>
      </c>
      <c r="F31" s="16">
        <v>0</v>
      </c>
      <c r="G31" s="16">
        <v>0</v>
      </c>
      <c r="H31" s="15">
        <v>0</v>
      </c>
      <c r="I31" s="16">
        <v>0</v>
      </c>
      <c r="J31" s="16">
        <v>0</v>
      </c>
      <c r="K31" s="16">
        <v>0</v>
      </c>
      <c r="L31" s="37">
        <v>0</v>
      </c>
      <c r="M31" s="67">
        <v>0</v>
      </c>
      <c r="N31" s="16">
        <v>0</v>
      </c>
      <c r="O31" s="16">
        <v>0</v>
      </c>
      <c r="P31" s="16">
        <v>0</v>
      </c>
      <c r="Q31" s="16"/>
    </row>
    <row r="32" spans="1:17" ht="30" x14ac:dyDescent="0.25">
      <c r="A32" s="6" t="s">
        <v>24</v>
      </c>
      <c r="B32" s="24">
        <v>3745862</v>
      </c>
      <c r="C32" s="28">
        <v>0</v>
      </c>
      <c r="D32" s="24">
        <v>124229.22</v>
      </c>
      <c r="E32" s="16">
        <v>0</v>
      </c>
      <c r="F32" s="16">
        <v>0</v>
      </c>
      <c r="G32" s="16">
        <v>0</v>
      </c>
      <c r="H32" s="15">
        <v>124229.22</v>
      </c>
      <c r="I32" s="16">
        <v>0</v>
      </c>
      <c r="J32" s="16">
        <v>0</v>
      </c>
      <c r="K32" s="16">
        <v>0</v>
      </c>
      <c r="L32" s="37">
        <v>0</v>
      </c>
      <c r="M32" s="67">
        <v>0</v>
      </c>
      <c r="N32" s="16">
        <v>0</v>
      </c>
      <c r="O32" s="16">
        <v>0</v>
      </c>
      <c r="P32" s="15">
        <v>0</v>
      </c>
      <c r="Q32" s="16"/>
    </row>
    <row r="33" spans="1:17" x14ac:dyDescent="0.25">
      <c r="A33" s="3" t="s">
        <v>25</v>
      </c>
      <c r="B33" s="48">
        <v>0</v>
      </c>
      <c r="C33" s="47"/>
      <c r="D33" s="44">
        <f>SUM(E33:P33)</f>
        <v>0</v>
      </c>
      <c r="E33" s="17">
        <f>SUM(E34:E40)</f>
        <v>0</v>
      </c>
      <c r="F33" s="17">
        <f t="shared" ref="F33:K33" si="5">SUM(F34:F40)</f>
        <v>0</v>
      </c>
      <c r="G33" s="17">
        <f t="shared" si="5"/>
        <v>0</v>
      </c>
      <c r="H33" s="17">
        <v>0</v>
      </c>
      <c r="I33" s="17">
        <v>0</v>
      </c>
      <c r="J33" s="17">
        <f t="shared" si="5"/>
        <v>0</v>
      </c>
      <c r="K33" s="17">
        <f t="shared" si="5"/>
        <v>0</v>
      </c>
      <c r="L33" s="39">
        <f t="shared" ref="L33" si="6">SUM(L34:L40)</f>
        <v>0</v>
      </c>
      <c r="M33" s="44">
        <f t="shared" ref="M33" si="7">SUM(M34:M40)</f>
        <v>0</v>
      </c>
      <c r="N33" s="17">
        <f t="shared" ref="N33" si="8">SUM(N34:N40)</f>
        <v>0</v>
      </c>
      <c r="O33" s="17">
        <f t="shared" ref="O33" si="9">SUM(O34:O40)</f>
        <v>0</v>
      </c>
      <c r="P33" s="17">
        <f t="shared" ref="P33" si="10">SUM(P34:P40)</f>
        <v>0</v>
      </c>
    </row>
    <row r="34" spans="1:17" ht="30" x14ac:dyDescent="0.25">
      <c r="A34" s="6" t="s">
        <v>26</v>
      </c>
      <c r="B34" s="28">
        <v>0</v>
      </c>
      <c r="C34" s="49"/>
      <c r="D34" s="24"/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36">
        <v>0</v>
      </c>
      <c r="M34" s="28">
        <v>0</v>
      </c>
      <c r="N34" s="16">
        <v>0</v>
      </c>
      <c r="O34" s="16">
        <v>0</v>
      </c>
      <c r="P34" s="16">
        <v>0</v>
      </c>
      <c r="Q34" s="16"/>
    </row>
    <row r="35" spans="1:17" ht="45" x14ac:dyDescent="0.25">
      <c r="A35" s="6" t="s">
        <v>40</v>
      </c>
      <c r="B35" s="28">
        <v>0</v>
      </c>
      <c r="C35" s="49"/>
      <c r="D35" s="28">
        <f t="shared" ref="D35:D70" si="11">SUM(E35:P35)</f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36">
        <v>0</v>
      </c>
      <c r="M35" s="28">
        <v>0</v>
      </c>
      <c r="N35" s="16">
        <v>0</v>
      </c>
      <c r="O35" s="16">
        <v>0</v>
      </c>
      <c r="P35" s="16">
        <v>0</v>
      </c>
      <c r="Q35" s="16"/>
    </row>
    <row r="36" spans="1:17" ht="45" x14ac:dyDescent="0.25">
      <c r="A36" s="6" t="s">
        <v>41</v>
      </c>
      <c r="B36" s="28">
        <v>0</v>
      </c>
      <c r="C36" s="49"/>
      <c r="D36" s="28">
        <f t="shared" si="11"/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36">
        <v>0</v>
      </c>
      <c r="M36" s="28">
        <v>0</v>
      </c>
      <c r="N36" s="16">
        <v>0</v>
      </c>
      <c r="O36" s="16">
        <v>0</v>
      </c>
      <c r="P36" s="16">
        <v>0</v>
      </c>
      <c r="Q36" s="16"/>
    </row>
    <row r="37" spans="1:17" ht="45" x14ac:dyDescent="0.25">
      <c r="A37" s="6" t="s">
        <v>42</v>
      </c>
      <c r="B37" s="28">
        <v>0</v>
      </c>
      <c r="C37" s="49"/>
      <c r="D37" s="28">
        <f t="shared" si="11"/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36">
        <v>0</v>
      </c>
      <c r="M37" s="28">
        <v>0</v>
      </c>
      <c r="N37" s="16">
        <v>0</v>
      </c>
      <c r="O37" s="16">
        <v>0</v>
      </c>
      <c r="P37" s="16">
        <v>0</v>
      </c>
      <c r="Q37" s="16"/>
    </row>
    <row r="38" spans="1:17" ht="45" x14ac:dyDescent="0.25">
      <c r="A38" s="6" t="s">
        <v>43</v>
      </c>
      <c r="B38" s="28">
        <v>0</v>
      </c>
      <c r="C38" s="49"/>
      <c r="D38" s="28">
        <f t="shared" si="11"/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36">
        <v>0</v>
      </c>
      <c r="M38" s="28">
        <v>0</v>
      </c>
      <c r="N38" s="16">
        <v>0</v>
      </c>
      <c r="O38" s="16">
        <v>0</v>
      </c>
      <c r="P38" s="16">
        <v>0</v>
      </c>
      <c r="Q38" s="16"/>
    </row>
    <row r="39" spans="1:17" ht="30" x14ac:dyDescent="0.25">
      <c r="A39" s="6" t="s">
        <v>27</v>
      </c>
      <c r="B39" s="28">
        <v>0</v>
      </c>
      <c r="C39" s="49"/>
      <c r="D39" s="28">
        <f t="shared" si="11"/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36">
        <v>0</v>
      </c>
      <c r="M39" s="28">
        <v>0</v>
      </c>
      <c r="N39" s="16">
        <v>0</v>
      </c>
      <c r="O39" s="16">
        <v>0</v>
      </c>
      <c r="P39" s="16">
        <v>0</v>
      </c>
      <c r="Q39" s="16"/>
    </row>
    <row r="40" spans="1:17" ht="45" x14ac:dyDescent="0.25">
      <c r="A40" s="6" t="s">
        <v>44</v>
      </c>
      <c r="B40" s="28">
        <v>0</v>
      </c>
      <c r="C40" s="49"/>
      <c r="D40" s="28">
        <f t="shared" si="11"/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36">
        <v>0</v>
      </c>
      <c r="M40" s="28">
        <v>0</v>
      </c>
      <c r="N40" s="16">
        <v>0</v>
      </c>
      <c r="O40" s="16">
        <v>0</v>
      </c>
      <c r="P40" s="16">
        <v>0</v>
      </c>
      <c r="Q40" s="16"/>
    </row>
    <row r="41" spans="1:17" x14ac:dyDescent="0.25">
      <c r="A41" s="3" t="s">
        <v>45</v>
      </c>
      <c r="B41" s="48">
        <f>+B42+B43+B44+B45+B46+B47+B48</f>
        <v>0</v>
      </c>
      <c r="C41" s="47"/>
      <c r="D41" s="44">
        <f>SUM(E41:P41)</f>
        <v>0</v>
      </c>
      <c r="E41" s="17">
        <f>SUM(E42:E48)</f>
        <v>0</v>
      </c>
      <c r="F41" s="17">
        <f t="shared" ref="F41" si="12">SUM(F42:F48)</f>
        <v>0</v>
      </c>
      <c r="G41" s="17">
        <f t="shared" ref="G41" si="13">SUM(G42:G48)</f>
        <v>0</v>
      </c>
      <c r="H41" s="17">
        <f t="shared" ref="H41" si="14">SUM(H42:H48)</f>
        <v>0</v>
      </c>
      <c r="I41" s="17">
        <f t="shared" ref="I41" si="15">SUM(I42:I48)</f>
        <v>0</v>
      </c>
      <c r="J41" s="17">
        <f t="shared" ref="J41" si="16">SUM(J42:J48)</f>
        <v>0</v>
      </c>
      <c r="K41" s="17">
        <f t="shared" ref="K41" si="17">SUM(K42:K48)</f>
        <v>0</v>
      </c>
      <c r="L41" s="39">
        <f t="shared" ref="L41" si="18">SUM(L42:L48)</f>
        <v>0</v>
      </c>
      <c r="M41" s="44">
        <f t="shared" ref="M41" si="19">SUM(M42:M48)</f>
        <v>0</v>
      </c>
      <c r="N41" s="17">
        <f t="shared" ref="N41" si="20">SUM(N42:N48)</f>
        <v>0</v>
      </c>
      <c r="O41" s="17">
        <f t="shared" ref="O41" si="21">SUM(O42:O48)</f>
        <v>0</v>
      </c>
      <c r="P41" s="17">
        <f t="shared" ref="P41" si="22">SUM(P42:P48)</f>
        <v>0</v>
      </c>
    </row>
    <row r="42" spans="1:17" ht="30" x14ac:dyDescent="0.25">
      <c r="A42" s="6" t="s">
        <v>46</v>
      </c>
      <c r="B42" s="28">
        <v>0</v>
      </c>
      <c r="C42" s="49"/>
      <c r="D42" s="28">
        <f t="shared" si="11"/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36">
        <v>0</v>
      </c>
      <c r="M42" s="28">
        <v>0</v>
      </c>
      <c r="N42" s="16">
        <v>0</v>
      </c>
      <c r="O42" s="16">
        <v>0</v>
      </c>
      <c r="P42" s="16">
        <v>0</v>
      </c>
      <c r="Q42" s="16"/>
    </row>
    <row r="43" spans="1:17" ht="45" x14ac:dyDescent="0.25">
      <c r="A43" s="6" t="s">
        <v>47</v>
      </c>
      <c r="B43" s="28">
        <v>0</v>
      </c>
      <c r="C43" s="49"/>
      <c r="D43" s="28">
        <f t="shared" si="11"/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36">
        <v>0</v>
      </c>
      <c r="M43" s="28">
        <v>0</v>
      </c>
      <c r="N43" s="16">
        <v>0</v>
      </c>
      <c r="O43" s="16">
        <v>0</v>
      </c>
      <c r="P43" s="16">
        <v>0</v>
      </c>
      <c r="Q43" s="16"/>
    </row>
    <row r="44" spans="1:17" ht="45" x14ac:dyDescent="0.25">
      <c r="A44" s="6" t="s">
        <v>48</v>
      </c>
      <c r="B44" s="28">
        <v>0</v>
      </c>
      <c r="C44" s="49"/>
      <c r="D44" s="28">
        <f t="shared" si="11"/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36">
        <v>0</v>
      </c>
      <c r="M44" s="28">
        <v>0</v>
      </c>
      <c r="N44" s="16">
        <v>0</v>
      </c>
      <c r="O44" s="16">
        <v>0</v>
      </c>
      <c r="P44" s="16">
        <v>0</v>
      </c>
      <c r="Q44" s="16"/>
    </row>
    <row r="45" spans="1:17" ht="45" x14ac:dyDescent="0.25">
      <c r="A45" s="6" t="s">
        <v>49</v>
      </c>
      <c r="B45" s="28">
        <v>0</v>
      </c>
      <c r="C45" s="49"/>
      <c r="D45" s="28">
        <f t="shared" si="11"/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36">
        <v>0</v>
      </c>
      <c r="M45" s="28">
        <v>0</v>
      </c>
      <c r="N45" s="16">
        <v>0</v>
      </c>
      <c r="O45" s="16">
        <v>0</v>
      </c>
      <c r="P45" s="16">
        <v>0</v>
      </c>
      <c r="Q45" s="16"/>
    </row>
    <row r="46" spans="1:17" ht="45" x14ac:dyDescent="0.25">
      <c r="A46" s="6" t="s">
        <v>50</v>
      </c>
      <c r="B46" s="28">
        <v>0</v>
      </c>
      <c r="C46" s="49"/>
      <c r="D46" s="28">
        <f t="shared" si="11"/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36">
        <v>0</v>
      </c>
      <c r="M46" s="28">
        <v>0</v>
      </c>
      <c r="N46" s="16">
        <v>0</v>
      </c>
      <c r="O46" s="16">
        <v>0</v>
      </c>
      <c r="P46" s="16">
        <v>0</v>
      </c>
      <c r="Q46" s="16"/>
    </row>
    <row r="47" spans="1:17" ht="30" x14ac:dyDescent="0.25">
      <c r="A47" s="6" t="s">
        <v>51</v>
      </c>
      <c r="B47" s="28">
        <v>0</v>
      </c>
      <c r="C47" s="49"/>
      <c r="D47" s="28">
        <f t="shared" si="11"/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36">
        <v>0</v>
      </c>
      <c r="M47" s="28">
        <v>0</v>
      </c>
      <c r="N47" s="16">
        <v>0</v>
      </c>
      <c r="O47" s="16">
        <v>0</v>
      </c>
      <c r="P47" s="16">
        <v>0</v>
      </c>
      <c r="Q47" s="16"/>
    </row>
    <row r="48" spans="1:17" ht="45" x14ac:dyDescent="0.25">
      <c r="A48" s="6" t="s">
        <v>52</v>
      </c>
      <c r="B48" s="28">
        <v>0</v>
      </c>
      <c r="C48" s="49"/>
      <c r="D48" s="28">
        <f t="shared" si="11"/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36">
        <v>0</v>
      </c>
      <c r="M48" s="28">
        <v>0</v>
      </c>
      <c r="N48" s="16">
        <v>0</v>
      </c>
      <c r="O48" s="16">
        <v>0</v>
      </c>
      <c r="P48" s="16">
        <v>0</v>
      </c>
      <c r="Q48" s="16"/>
    </row>
    <row r="49" spans="1:17" ht="30" x14ac:dyDescent="0.25">
      <c r="A49" s="3" t="s">
        <v>28</v>
      </c>
      <c r="B49" s="42">
        <f>+B50+B51+B52+B53+B54+B58+B55+B56+B57</f>
        <v>3450763</v>
      </c>
      <c r="C49" s="28">
        <v>0</v>
      </c>
      <c r="D49" s="42">
        <f>+D50+D51+D54+D58+D53</f>
        <v>15340</v>
      </c>
      <c r="E49" s="17">
        <f>SUM(E50:E58)</f>
        <v>0</v>
      </c>
      <c r="F49" s="42">
        <f t="shared" ref="F49:K49" si="23">SUM(F50:F58)</f>
        <v>15340</v>
      </c>
      <c r="G49" s="17">
        <f t="shared" si="23"/>
        <v>0</v>
      </c>
      <c r="H49" s="17">
        <f t="shared" si="23"/>
        <v>0</v>
      </c>
      <c r="I49" s="32">
        <f t="shared" si="23"/>
        <v>0</v>
      </c>
      <c r="J49" s="32">
        <f t="shared" si="23"/>
        <v>0</v>
      </c>
      <c r="K49" s="32">
        <f t="shared" si="23"/>
        <v>0</v>
      </c>
      <c r="L49" s="39">
        <f t="shared" ref="L49:M49" si="24">SUM(L50:L58)</f>
        <v>0</v>
      </c>
      <c r="M49" s="66">
        <f t="shared" si="24"/>
        <v>0</v>
      </c>
      <c r="N49" s="17">
        <f t="shared" ref="N49" si="25">SUM(N50:N58)</f>
        <v>0</v>
      </c>
      <c r="O49" s="17">
        <f t="shared" ref="O49" si="26">SUM(O50:O58)</f>
        <v>0</v>
      </c>
      <c r="P49" s="17">
        <f t="shared" ref="P49" si="27">SUM(P50:P58)</f>
        <v>0</v>
      </c>
    </row>
    <row r="50" spans="1:17" x14ac:dyDescent="0.25">
      <c r="A50" s="6" t="s">
        <v>29</v>
      </c>
      <c r="B50" s="24">
        <v>2612335</v>
      </c>
      <c r="C50" s="28">
        <v>0</v>
      </c>
      <c r="D50" s="24">
        <v>15340</v>
      </c>
      <c r="E50" s="16">
        <v>0</v>
      </c>
      <c r="F50" s="15">
        <v>15340</v>
      </c>
      <c r="G50" s="16">
        <v>0</v>
      </c>
      <c r="H50" s="16">
        <v>0</v>
      </c>
      <c r="I50" s="16">
        <v>0</v>
      </c>
      <c r="J50" s="16">
        <v>0</v>
      </c>
      <c r="K50" s="25">
        <v>0</v>
      </c>
      <c r="L50" s="36">
        <v>0</v>
      </c>
      <c r="M50" s="67">
        <v>0</v>
      </c>
      <c r="N50" s="16">
        <v>0</v>
      </c>
      <c r="O50" s="16">
        <v>0</v>
      </c>
      <c r="P50" s="16">
        <v>0</v>
      </c>
      <c r="Q50" s="16"/>
    </row>
    <row r="51" spans="1:17" ht="30" x14ac:dyDescent="0.25">
      <c r="A51" s="6" t="s">
        <v>30</v>
      </c>
      <c r="B51" s="24">
        <v>124000</v>
      </c>
      <c r="C51" s="49"/>
      <c r="D51" s="28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36">
        <v>0</v>
      </c>
      <c r="M51" s="67">
        <v>0</v>
      </c>
      <c r="N51" s="16">
        <v>0</v>
      </c>
      <c r="O51" s="16">
        <v>0</v>
      </c>
      <c r="P51" s="16">
        <v>0</v>
      </c>
      <c r="Q51" s="16"/>
    </row>
    <row r="52" spans="1:17" ht="30" x14ac:dyDescent="0.25">
      <c r="A52" s="6" t="s">
        <v>31</v>
      </c>
      <c r="B52" s="28"/>
      <c r="C52" s="49"/>
      <c r="D52" s="28">
        <f t="shared" si="11"/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36">
        <v>0</v>
      </c>
      <c r="M52" s="67">
        <v>0</v>
      </c>
      <c r="N52" s="16">
        <v>0</v>
      </c>
      <c r="O52" s="16">
        <v>0</v>
      </c>
      <c r="P52" s="16">
        <v>0</v>
      </c>
      <c r="Q52" s="16"/>
    </row>
    <row r="53" spans="1:17" ht="45" x14ac:dyDescent="0.25">
      <c r="A53" s="6" t="s">
        <v>32</v>
      </c>
      <c r="B53" s="69">
        <v>0</v>
      </c>
      <c r="C53" s="49"/>
      <c r="D53" s="28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36">
        <v>0</v>
      </c>
      <c r="M53" s="67">
        <v>0</v>
      </c>
      <c r="N53" s="16">
        <v>0</v>
      </c>
      <c r="O53" s="16">
        <v>0</v>
      </c>
      <c r="P53" s="16">
        <v>0</v>
      </c>
      <c r="Q53" s="16"/>
    </row>
    <row r="54" spans="1:17" ht="30" x14ac:dyDescent="0.25">
      <c r="A54" s="6" t="s">
        <v>33</v>
      </c>
      <c r="B54" s="24">
        <v>649428</v>
      </c>
      <c r="C54" s="49"/>
      <c r="D54" s="60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36">
        <v>0</v>
      </c>
      <c r="M54" s="67">
        <v>0</v>
      </c>
      <c r="N54" s="16">
        <v>0</v>
      </c>
      <c r="O54" s="16">
        <v>0</v>
      </c>
      <c r="P54" s="16">
        <v>0</v>
      </c>
      <c r="Q54" s="16"/>
    </row>
    <row r="55" spans="1:17" ht="30" x14ac:dyDescent="0.25">
      <c r="A55" s="6" t="s">
        <v>53</v>
      </c>
      <c r="B55" s="24">
        <v>5000</v>
      </c>
      <c r="C55" s="49"/>
      <c r="D55" s="28">
        <f t="shared" si="11"/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36">
        <v>0</v>
      </c>
      <c r="M55" s="67">
        <v>0</v>
      </c>
      <c r="N55" s="16">
        <v>0</v>
      </c>
      <c r="O55" s="16">
        <v>0</v>
      </c>
      <c r="P55" s="16">
        <v>0</v>
      </c>
      <c r="Q55" s="16"/>
    </row>
    <row r="56" spans="1:17" ht="30" x14ac:dyDescent="0.25">
      <c r="A56" s="6" t="s">
        <v>54</v>
      </c>
      <c r="B56" s="28">
        <v>0</v>
      </c>
      <c r="C56" s="49"/>
      <c r="D56" s="28">
        <f t="shared" si="11"/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36">
        <v>0</v>
      </c>
      <c r="M56" s="67">
        <v>0</v>
      </c>
      <c r="N56" s="16">
        <v>0</v>
      </c>
      <c r="O56" s="16">
        <v>0</v>
      </c>
      <c r="P56" s="16">
        <v>0</v>
      </c>
      <c r="Q56" s="16"/>
    </row>
    <row r="57" spans="1:17" x14ac:dyDescent="0.25">
      <c r="A57" s="6" t="s">
        <v>34</v>
      </c>
      <c r="B57" s="24">
        <v>60000</v>
      </c>
      <c r="C57" s="49"/>
      <c r="D57" s="28">
        <f t="shared" si="11"/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36">
        <v>0</v>
      </c>
      <c r="M57" s="67">
        <v>0</v>
      </c>
      <c r="N57" s="16">
        <v>0</v>
      </c>
      <c r="O57" s="16">
        <v>0</v>
      </c>
      <c r="P57" s="16">
        <v>0</v>
      </c>
      <c r="Q57" s="16"/>
    </row>
    <row r="58" spans="1:17" ht="45" x14ac:dyDescent="0.25">
      <c r="A58" s="6" t="s">
        <v>55</v>
      </c>
      <c r="B58" s="28">
        <v>0</v>
      </c>
      <c r="C58" s="49"/>
      <c r="D58" s="5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36">
        <v>0</v>
      </c>
      <c r="M58" s="67">
        <v>0</v>
      </c>
      <c r="N58" s="16">
        <v>0</v>
      </c>
      <c r="O58" s="16">
        <v>0</v>
      </c>
      <c r="P58" s="16">
        <v>0</v>
      </c>
      <c r="Q58" s="16"/>
    </row>
    <row r="59" spans="1:17" x14ac:dyDescent="0.25">
      <c r="A59" s="3" t="s">
        <v>56</v>
      </c>
      <c r="B59" s="48">
        <f>+B60+B61+B62+B63</f>
        <v>0</v>
      </c>
      <c r="C59" s="47"/>
      <c r="D59" s="44">
        <f>SUM(E59:P59)</f>
        <v>0</v>
      </c>
      <c r="E59" s="17">
        <f>SUM(E60:E63)</f>
        <v>0</v>
      </c>
      <c r="F59" s="17">
        <f t="shared" ref="F59:L59" si="28">SUM(F60:F63)</f>
        <v>0</v>
      </c>
      <c r="G59" s="17">
        <f t="shared" si="28"/>
        <v>0</v>
      </c>
      <c r="H59" s="17">
        <f t="shared" si="28"/>
        <v>0</v>
      </c>
      <c r="I59" s="17">
        <f t="shared" si="28"/>
        <v>0</v>
      </c>
      <c r="J59" s="17">
        <f t="shared" si="28"/>
        <v>0</v>
      </c>
      <c r="K59" s="17">
        <f t="shared" si="28"/>
        <v>0</v>
      </c>
      <c r="L59" s="39">
        <f t="shared" si="28"/>
        <v>0</v>
      </c>
      <c r="M59" s="44">
        <f t="shared" ref="M59" si="29">SUM(M60:M63)</f>
        <v>0</v>
      </c>
      <c r="N59" s="17">
        <f t="shared" ref="N59" si="30">SUM(N60:N63)</f>
        <v>0</v>
      </c>
      <c r="O59" s="17">
        <f t="shared" ref="O59" si="31">SUM(O60:O63)</f>
        <v>0</v>
      </c>
      <c r="P59" s="17">
        <f t="shared" ref="P59" si="32">SUM(P60:P63)</f>
        <v>0</v>
      </c>
    </row>
    <row r="60" spans="1:17" x14ac:dyDescent="0.25">
      <c r="A60" s="6" t="s">
        <v>57</v>
      </c>
      <c r="B60" s="28">
        <v>0</v>
      </c>
      <c r="C60" s="49"/>
      <c r="D60" s="28">
        <f t="shared" si="11"/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36">
        <v>0</v>
      </c>
      <c r="M60" s="28">
        <v>0</v>
      </c>
      <c r="N60" s="16">
        <v>0</v>
      </c>
      <c r="O60" s="16">
        <v>0</v>
      </c>
      <c r="P60" s="16">
        <v>0</v>
      </c>
      <c r="Q60" s="16"/>
    </row>
    <row r="61" spans="1:17" x14ac:dyDescent="0.25">
      <c r="A61" s="6" t="s">
        <v>58</v>
      </c>
      <c r="B61" s="28">
        <v>0</v>
      </c>
      <c r="C61" s="49"/>
      <c r="D61" s="28">
        <f t="shared" si="11"/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36">
        <v>0</v>
      </c>
      <c r="M61" s="28">
        <v>0</v>
      </c>
      <c r="N61" s="16">
        <v>0</v>
      </c>
      <c r="O61" s="16">
        <v>0</v>
      </c>
      <c r="P61" s="16">
        <v>0</v>
      </c>
      <c r="Q61" s="16"/>
    </row>
    <row r="62" spans="1:17" ht="30" x14ac:dyDescent="0.25">
      <c r="A62" s="6" t="s">
        <v>59</v>
      </c>
      <c r="B62" s="28">
        <v>0</v>
      </c>
      <c r="C62" s="49"/>
      <c r="D62" s="28">
        <f t="shared" si="11"/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36">
        <v>0</v>
      </c>
      <c r="M62" s="28">
        <v>0</v>
      </c>
      <c r="N62" s="16">
        <v>0</v>
      </c>
      <c r="O62" s="16">
        <v>0</v>
      </c>
      <c r="P62" s="16">
        <v>0</v>
      </c>
      <c r="Q62" s="16"/>
    </row>
    <row r="63" spans="1:17" ht="60" x14ac:dyDescent="0.25">
      <c r="A63" s="6" t="s">
        <v>60</v>
      </c>
      <c r="B63" s="28">
        <v>0</v>
      </c>
      <c r="C63" s="49"/>
      <c r="D63" s="28">
        <f t="shared" si="11"/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36">
        <v>0</v>
      </c>
      <c r="M63" s="28">
        <v>0</v>
      </c>
      <c r="N63" s="16">
        <v>0</v>
      </c>
      <c r="O63" s="16">
        <v>0</v>
      </c>
      <c r="P63" s="16">
        <v>0</v>
      </c>
      <c r="Q63" s="16"/>
    </row>
    <row r="64" spans="1:17" ht="45" x14ac:dyDescent="0.25">
      <c r="A64" s="3" t="s">
        <v>61</v>
      </c>
      <c r="B64" s="48">
        <f>+B65+B66</f>
        <v>0</v>
      </c>
      <c r="C64" s="47"/>
      <c r="D64" s="44">
        <f>SUM(E64:P64)</f>
        <v>0</v>
      </c>
      <c r="E64" s="17">
        <f>SUM(E65:E66)</f>
        <v>0</v>
      </c>
      <c r="F64" s="17">
        <f t="shared" ref="F64:L64" si="33">SUM(F65:F66)</f>
        <v>0</v>
      </c>
      <c r="G64" s="17">
        <f t="shared" si="33"/>
        <v>0</v>
      </c>
      <c r="H64" s="17">
        <f t="shared" si="33"/>
        <v>0</v>
      </c>
      <c r="I64" s="17">
        <f t="shared" si="33"/>
        <v>0</v>
      </c>
      <c r="J64" s="17">
        <f t="shared" si="33"/>
        <v>0</v>
      </c>
      <c r="K64" s="17">
        <f t="shared" si="33"/>
        <v>0</v>
      </c>
      <c r="L64" s="39">
        <f t="shared" si="33"/>
        <v>0</v>
      </c>
      <c r="M64" s="44">
        <f t="shared" ref="M64" si="34">SUM(M65:M66)</f>
        <v>0</v>
      </c>
      <c r="N64" s="17">
        <f t="shared" ref="N64" si="35">SUM(N65:N66)</f>
        <v>0</v>
      </c>
      <c r="O64" s="17">
        <f t="shared" ref="O64" si="36">SUM(O65:O66)</f>
        <v>0</v>
      </c>
      <c r="P64" s="17">
        <f t="shared" ref="P64" si="37">SUM(P65:P66)</f>
        <v>0</v>
      </c>
    </row>
    <row r="65" spans="1:17" ht="30" x14ac:dyDescent="0.25">
      <c r="A65" s="6" t="s">
        <v>62</v>
      </c>
      <c r="B65" s="28">
        <v>0</v>
      </c>
      <c r="C65" s="49"/>
      <c r="D65" s="28">
        <f t="shared" si="11"/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36">
        <v>0</v>
      </c>
      <c r="M65" s="28">
        <v>0</v>
      </c>
      <c r="N65" s="16">
        <v>0</v>
      </c>
      <c r="O65" s="16">
        <v>0</v>
      </c>
      <c r="P65" s="16">
        <v>0</v>
      </c>
      <c r="Q65" s="16"/>
    </row>
    <row r="66" spans="1:17" ht="45" x14ac:dyDescent="0.25">
      <c r="A66" s="6" t="s">
        <v>63</v>
      </c>
      <c r="B66" s="28">
        <v>0</v>
      </c>
      <c r="C66" s="49"/>
      <c r="D66" s="28">
        <f t="shared" si="11"/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36">
        <v>0</v>
      </c>
      <c r="M66" s="28">
        <v>0</v>
      </c>
      <c r="N66" s="16">
        <v>0</v>
      </c>
      <c r="O66" s="16">
        <v>0</v>
      </c>
      <c r="P66" s="16">
        <v>0</v>
      </c>
      <c r="Q66" s="16"/>
    </row>
    <row r="67" spans="1:17" x14ac:dyDescent="0.25">
      <c r="A67" s="3" t="s">
        <v>64</v>
      </c>
      <c r="B67" s="48">
        <f>+B68+B69+B70</f>
        <v>0</v>
      </c>
      <c r="C67" s="47"/>
      <c r="D67" s="44">
        <f>SUM(E67:P67)</f>
        <v>0</v>
      </c>
      <c r="E67" s="17">
        <f>SUM(E68:E70)</f>
        <v>0</v>
      </c>
      <c r="F67" s="17">
        <f t="shared" ref="F67:L67" si="38">SUM(F68:F70)</f>
        <v>0</v>
      </c>
      <c r="G67" s="17">
        <f t="shared" si="38"/>
        <v>0</v>
      </c>
      <c r="H67" s="17">
        <f t="shared" si="38"/>
        <v>0</v>
      </c>
      <c r="I67" s="17">
        <f t="shared" si="38"/>
        <v>0</v>
      </c>
      <c r="J67" s="17">
        <f t="shared" si="38"/>
        <v>0</v>
      </c>
      <c r="K67" s="17">
        <f t="shared" si="38"/>
        <v>0</v>
      </c>
      <c r="L67" s="39">
        <f t="shared" si="38"/>
        <v>0</v>
      </c>
      <c r="M67" s="44">
        <f t="shared" ref="M67" si="39">SUM(M68:M70)</f>
        <v>0</v>
      </c>
      <c r="N67" s="17">
        <f t="shared" ref="N67" si="40">SUM(N68:N70)</f>
        <v>0</v>
      </c>
      <c r="O67" s="17">
        <f t="shared" ref="O67" si="41">SUM(O68:O70)</f>
        <v>0</v>
      </c>
      <c r="P67" s="17">
        <f t="shared" ref="P67" si="42">SUM(P68:P70)</f>
        <v>0</v>
      </c>
      <c r="Q67" s="17"/>
    </row>
    <row r="68" spans="1:17" ht="30" x14ac:dyDescent="0.25">
      <c r="A68" s="6" t="s">
        <v>65</v>
      </c>
      <c r="B68" s="28">
        <v>0</v>
      </c>
      <c r="C68" s="49"/>
      <c r="D68" s="28">
        <f t="shared" si="11"/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36">
        <v>0</v>
      </c>
      <c r="M68" s="28">
        <v>0</v>
      </c>
      <c r="N68" s="16">
        <v>0</v>
      </c>
      <c r="O68" s="16">
        <v>0</v>
      </c>
      <c r="P68" s="16">
        <v>0</v>
      </c>
      <c r="Q68" s="16"/>
    </row>
    <row r="69" spans="1:17" ht="30" x14ac:dyDescent="0.25">
      <c r="A69" s="6" t="s">
        <v>66</v>
      </c>
      <c r="B69" s="28">
        <v>0</v>
      </c>
      <c r="C69" s="49"/>
      <c r="D69" s="28">
        <f t="shared" si="11"/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36">
        <v>0</v>
      </c>
      <c r="M69" s="28">
        <v>0</v>
      </c>
      <c r="N69" s="16">
        <v>0</v>
      </c>
      <c r="O69" s="16">
        <v>0</v>
      </c>
      <c r="P69" s="16">
        <v>0</v>
      </c>
      <c r="Q69" s="16"/>
    </row>
    <row r="70" spans="1:17" ht="45" x14ac:dyDescent="0.25">
      <c r="A70" s="6" t="s">
        <v>67</v>
      </c>
      <c r="B70" s="28">
        <v>0</v>
      </c>
      <c r="C70" s="49"/>
      <c r="D70" s="28">
        <f t="shared" si="11"/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36">
        <v>0</v>
      </c>
      <c r="M70" s="28">
        <v>0</v>
      </c>
      <c r="N70" s="16">
        <v>0</v>
      </c>
      <c r="O70" s="16">
        <v>0</v>
      </c>
      <c r="P70" s="16">
        <v>0</v>
      </c>
      <c r="Q70" s="16"/>
    </row>
    <row r="71" spans="1:17" x14ac:dyDescent="0.25">
      <c r="A71" s="7" t="s">
        <v>35</v>
      </c>
      <c r="B71" s="21">
        <f>+B7+B13+B23+B33+B41+B59+B49+B64+B67</f>
        <v>240382534</v>
      </c>
      <c r="C71" s="21"/>
      <c r="D71" s="21">
        <f t="shared" ref="D71:P71" si="43">SUM(D7+D13+D23+D33+D41+D49+D59+D64+D67)</f>
        <v>56912311.830000006</v>
      </c>
      <c r="E71" s="21">
        <f>SUM(E7+E13+E23+E33+E41+E49+E59+E64+E67)</f>
        <v>13505682.459999999</v>
      </c>
      <c r="F71" s="21">
        <f t="shared" si="43"/>
        <v>13721616.210000001</v>
      </c>
      <c r="G71" s="21">
        <f>SUM(G7+G13+G23+G33+G41+G49+G59+G64+G67)</f>
        <v>13946034.729999999</v>
      </c>
      <c r="H71" s="21">
        <f t="shared" si="43"/>
        <v>15738978.430000002</v>
      </c>
      <c r="I71" s="21">
        <f t="shared" si="43"/>
        <v>0</v>
      </c>
      <c r="J71" s="21">
        <f t="shared" si="43"/>
        <v>0</v>
      </c>
      <c r="K71" s="21">
        <f t="shared" si="43"/>
        <v>0</v>
      </c>
      <c r="L71" s="41">
        <f t="shared" si="43"/>
        <v>0</v>
      </c>
      <c r="M71" s="41">
        <f t="shared" si="43"/>
        <v>0</v>
      </c>
      <c r="N71" s="21">
        <f t="shared" si="43"/>
        <v>0</v>
      </c>
      <c r="O71" s="21">
        <f t="shared" si="43"/>
        <v>0</v>
      </c>
      <c r="P71" s="21">
        <f t="shared" si="43"/>
        <v>0</v>
      </c>
    </row>
    <row r="72" spans="1:17" x14ac:dyDescent="0.25">
      <c r="A72" s="4"/>
      <c r="B72" s="50" t="s">
        <v>106</v>
      </c>
      <c r="C72" s="50"/>
      <c r="D72" s="45"/>
      <c r="E72" s="5"/>
      <c r="M72" s="45"/>
    </row>
    <row r="73" spans="1:17" x14ac:dyDescent="0.25">
      <c r="A73" s="1" t="s">
        <v>68</v>
      </c>
      <c r="B73" s="74">
        <f>SUM(B50:B59)</f>
        <v>3450763</v>
      </c>
      <c r="C73" s="51"/>
      <c r="D73" s="46"/>
      <c r="E73" s="2"/>
      <c r="F73" s="2"/>
      <c r="G73" s="2"/>
      <c r="H73" s="2"/>
      <c r="I73" s="2"/>
      <c r="J73" s="2"/>
      <c r="K73" s="2"/>
      <c r="L73" s="2"/>
      <c r="M73" s="46"/>
      <c r="N73" s="2"/>
      <c r="O73" s="2"/>
      <c r="P73" s="2"/>
    </row>
    <row r="74" spans="1:17" ht="30" x14ac:dyDescent="0.25">
      <c r="A74" s="3" t="s">
        <v>69</v>
      </c>
      <c r="B74" s="48">
        <f>+B75+B76</f>
        <v>0</v>
      </c>
      <c r="C74" s="47"/>
      <c r="D74" s="44">
        <f>SUM(E74:P74)</f>
        <v>0</v>
      </c>
      <c r="E74" s="17">
        <f t="shared" ref="E74:P74" si="44">SUM(F74:Q74)</f>
        <v>0</v>
      </c>
      <c r="F74" s="17">
        <f t="shared" si="44"/>
        <v>0</v>
      </c>
      <c r="G74" s="17">
        <f t="shared" si="44"/>
        <v>0</v>
      </c>
      <c r="H74" s="17">
        <f t="shared" si="44"/>
        <v>0</v>
      </c>
      <c r="I74" s="17">
        <f t="shared" si="44"/>
        <v>0</v>
      </c>
      <c r="J74" s="17">
        <f t="shared" si="44"/>
        <v>0</v>
      </c>
      <c r="K74" s="17">
        <f t="shared" si="44"/>
        <v>0</v>
      </c>
      <c r="L74" s="39">
        <f t="shared" si="44"/>
        <v>0</v>
      </c>
      <c r="M74" s="44">
        <f t="shared" si="44"/>
        <v>0</v>
      </c>
      <c r="N74" s="17">
        <f t="shared" si="44"/>
        <v>0</v>
      </c>
      <c r="O74" s="17">
        <f t="shared" si="44"/>
        <v>0</v>
      </c>
      <c r="P74" s="17">
        <f t="shared" si="44"/>
        <v>0</v>
      </c>
    </row>
    <row r="75" spans="1:17" ht="30" x14ac:dyDescent="0.25">
      <c r="A75" s="6" t="s">
        <v>70</v>
      </c>
      <c r="B75" s="28">
        <v>0</v>
      </c>
      <c r="C75" s="49"/>
      <c r="D75" s="28">
        <f t="shared" ref="D75:D82" si="45">SUM(E75:P75)</f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36">
        <v>0</v>
      </c>
      <c r="M75" s="28">
        <v>0</v>
      </c>
      <c r="N75" s="16">
        <v>0</v>
      </c>
      <c r="O75" s="16">
        <v>0</v>
      </c>
      <c r="P75" s="16">
        <v>0</v>
      </c>
    </row>
    <row r="76" spans="1:17" ht="30" x14ac:dyDescent="0.25">
      <c r="A76" s="6" t="s">
        <v>71</v>
      </c>
      <c r="B76" s="28">
        <v>0</v>
      </c>
      <c r="C76" s="49"/>
      <c r="D76" s="28">
        <f t="shared" si="45"/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36">
        <v>0</v>
      </c>
      <c r="M76" s="28">
        <v>0</v>
      </c>
      <c r="N76" s="16">
        <v>0</v>
      </c>
      <c r="O76" s="16">
        <v>0</v>
      </c>
      <c r="P76" s="16">
        <v>0</v>
      </c>
    </row>
    <row r="77" spans="1:17" x14ac:dyDescent="0.25">
      <c r="A77" s="3" t="s">
        <v>72</v>
      </c>
      <c r="B77" s="48">
        <f>+B78+B79</f>
        <v>0</v>
      </c>
      <c r="C77" s="47"/>
      <c r="D77" s="44">
        <f t="shared" si="45"/>
        <v>0</v>
      </c>
      <c r="E77" s="17">
        <f t="shared" ref="E77" si="46">SUM(F77:Q77)</f>
        <v>0</v>
      </c>
      <c r="F77" s="17">
        <f t="shared" ref="F77" si="47">SUM(G77:R77)</f>
        <v>0</v>
      </c>
      <c r="G77" s="17">
        <f t="shared" ref="G77" si="48">SUM(H77:S77)</f>
        <v>0</v>
      </c>
      <c r="H77" s="17">
        <f t="shared" ref="H77" si="49">SUM(I77:T77)</f>
        <v>0</v>
      </c>
      <c r="I77" s="17">
        <f t="shared" ref="I77" si="50">SUM(J77:U77)</f>
        <v>0</v>
      </c>
      <c r="J77" s="17">
        <f t="shared" ref="J77" si="51">SUM(K77:V77)</f>
        <v>0</v>
      </c>
      <c r="K77" s="17">
        <f t="shared" ref="K77" si="52">SUM(L77:W77)</f>
        <v>0</v>
      </c>
      <c r="L77" s="39">
        <f t="shared" ref="L77" si="53">SUM(M77:X77)</f>
        <v>0</v>
      </c>
      <c r="M77" s="44">
        <f t="shared" ref="M77" si="54">SUM(N77:Y77)</f>
        <v>0</v>
      </c>
      <c r="N77" s="17">
        <f t="shared" ref="N77" si="55">SUM(O77:Z77)</f>
        <v>0</v>
      </c>
      <c r="O77" s="17">
        <f t="shared" ref="O77" si="56">SUM(P77:AA77)</f>
        <v>0</v>
      </c>
      <c r="P77" s="17">
        <f t="shared" ref="P77" si="57">SUM(Q77:AB77)</f>
        <v>0</v>
      </c>
    </row>
    <row r="78" spans="1:17" ht="30" x14ac:dyDescent="0.25">
      <c r="A78" s="6" t="s">
        <v>73</v>
      </c>
      <c r="B78" s="28">
        <v>0</v>
      </c>
      <c r="C78" s="49"/>
      <c r="D78" s="28">
        <f t="shared" si="45"/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36">
        <v>0</v>
      </c>
      <c r="M78" s="28">
        <v>0</v>
      </c>
      <c r="N78" s="16">
        <v>0</v>
      </c>
      <c r="O78" s="16">
        <v>0</v>
      </c>
      <c r="P78" s="16">
        <v>0</v>
      </c>
    </row>
    <row r="79" spans="1:17" ht="30" x14ac:dyDescent="0.25">
      <c r="A79" s="6" t="s">
        <v>74</v>
      </c>
      <c r="B79" s="28">
        <v>0</v>
      </c>
      <c r="C79" s="49"/>
      <c r="D79" s="28">
        <f t="shared" si="45"/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36">
        <v>0</v>
      </c>
      <c r="M79" s="28">
        <v>0</v>
      </c>
      <c r="N79" s="16">
        <v>0</v>
      </c>
      <c r="O79" s="16">
        <v>0</v>
      </c>
      <c r="P79" s="16">
        <v>0</v>
      </c>
    </row>
    <row r="80" spans="1:17" ht="30" x14ac:dyDescent="0.25">
      <c r="A80" s="3" t="s">
        <v>75</v>
      </c>
      <c r="B80" s="48">
        <f>+B81</f>
        <v>0</v>
      </c>
      <c r="C80" s="47"/>
      <c r="D80" s="44">
        <f t="shared" ref="D80" si="58">SUM(E80:P80)</f>
        <v>0</v>
      </c>
      <c r="E80" s="17">
        <f t="shared" ref="E80" si="59">SUM(F80:Q80)</f>
        <v>0</v>
      </c>
      <c r="F80" s="17">
        <f t="shared" ref="F80" si="60">SUM(G80:R80)</f>
        <v>0</v>
      </c>
      <c r="G80" s="17">
        <f t="shared" ref="G80" si="61">SUM(H80:S80)</f>
        <v>0</v>
      </c>
      <c r="H80" s="17">
        <f t="shared" ref="H80" si="62">SUM(I80:T80)</f>
        <v>0</v>
      </c>
      <c r="I80" s="17">
        <f t="shared" ref="I80" si="63">SUM(J80:U80)</f>
        <v>0</v>
      </c>
      <c r="J80" s="17">
        <f t="shared" ref="J80" si="64">SUM(K80:V80)</f>
        <v>0</v>
      </c>
      <c r="K80" s="17">
        <f t="shared" ref="K80" si="65">SUM(L80:W80)</f>
        <v>0</v>
      </c>
      <c r="L80" s="39">
        <f t="shared" ref="L80" si="66">SUM(M80:X80)</f>
        <v>0</v>
      </c>
      <c r="M80" s="44">
        <f t="shared" ref="M80" si="67">SUM(N80:Y80)</f>
        <v>0</v>
      </c>
      <c r="N80" s="17">
        <f t="shared" ref="N80" si="68">SUM(O80:Z80)</f>
        <v>0</v>
      </c>
      <c r="O80" s="17">
        <f t="shared" ref="O80" si="69">SUM(P80:AA80)</f>
        <v>0</v>
      </c>
      <c r="P80" s="17">
        <f t="shared" ref="P80" si="70">SUM(Q80:AB80)</f>
        <v>0</v>
      </c>
    </row>
    <row r="81" spans="1:16" ht="30" x14ac:dyDescent="0.25">
      <c r="A81" s="6" t="s">
        <v>76</v>
      </c>
      <c r="B81" s="28">
        <v>0</v>
      </c>
      <c r="C81" s="49"/>
      <c r="D81" s="28">
        <f t="shared" si="45"/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36">
        <v>0</v>
      </c>
      <c r="M81" s="28">
        <v>0</v>
      </c>
      <c r="N81" s="16">
        <v>0</v>
      </c>
      <c r="O81" s="16">
        <v>0</v>
      </c>
      <c r="P81" s="16">
        <v>0</v>
      </c>
    </row>
    <row r="82" spans="1:16" x14ac:dyDescent="0.25">
      <c r="A82" s="7" t="s">
        <v>77</v>
      </c>
      <c r="B82" s="52">
        <f>+B80+B77+B74</f>
        <v>0</v>
      </c>
      <c r="C82" s="53"/>
      <c r="D82" s="54">
        <f t="shared" si="45"/>
        <v>0</v>
      </c>
      <c r="E82" s="54">
        <f t="shared" ref="E82" si="71">SUM(F82:Q82)</f>
        <v>0</v>
      </c>
      <c r="F82" s="54">
        <f t="shared" ref="F82" si="72">SUM(G82:R82)</f>
        <v>0</v>
      </c>
      <c r="G82" s="54">
        <f t="shared" ref="G82" si="73">SUM(H82:S82)</f>
        <v>0</v>
      </c>
      <c r="H82" s="54">
        <f t="shared" ref="H82" si="74">SUM(I82:T82)</f>
        <v>0</v>
      </c>
      <c r="I82" s="54">
        <f t="shared" ref="I82" si="75">SUM(J82:U82)</f>
        <v>0</v>
      </c>
      <c r="J82" s="54">
        <f t="shared" ref="J82" si="76">SUM(K82:V82)</f>
        <v>0</v>
      </c>
      <c r="K82" s="54">
        <f t="shared" ref="K82" si="77">SUM(L82:W82)</f>
        <v>0</v>
      </c>
      <c r="L82" s="54">
        <f t="shared" ref="L82" si="78">SUM(M82:X82)</f>
        <v>0</v>
      </c>
      <c r="M82" s="54">
        <f t="shared" ref="M82" si="79">SUM(N82:Y82)</f>
        <v>0</v>
      </c>
      <c r="N82" s="54">
        <f t="shared" ref="N82" si="80">SUM(O82:Z82)</f>
        <v>0</v>
      </c>
      <c r="O82" s="54">
        <f t="shared" ref="O82" si="81">SUM(P82:AA82)</f>
        <v>0</v>
      </c>
      <c r="P82" s="54">
        <f t="shared" ref="P82" si="82">SUM(Q82:AB82)</f>
        <v>0</v>
      </c>
    </row>
    <row r="83" spans="1:16" x14ac:dyDescent="0.25">
      <c r="B83" s="45"/>
      <c r="C83" s="45"/>
      <c r="D83" s="45" t="s">
        <v>102</v>
      </c>
      <c r="M83" s="45"/>
    </row>
    <row r="84" spans="1:16" ht="31.5" x14ac:dyDescent="0.25">
      <c r="A84" s="8" t="s">
        <v>78</v>
      </c>
      <c r="B84" s="61">
        <f>+B82+B71</f>
        <v>240382534</v>
      </c>
      <c r="C84" s="8"/>
      <c r="D84" s="22">
        <f>+D71</f>
        <v>56912311.830000006</v>
      </c>
      <c r="E84" s="22">
        <f t="shared" ref="E84:P84" si="83">SUM(E71+E82)</f>
        <v>13505682.459999999</v>
      </c>
      <c r="F84" s="22">
        <f>SUM(F71+F82)</f>
        <v>13721616.210000001</v>
      </c>
      <c r="G84" s="22">
        <f t="shared" si="83"/>
        <v>13946034.729999999</v>
      </c>
      <c r="H84" s="22">
        <f t="shared" si="83"/>
        <v>15738978.430000002</v>
      </c>
      <c r="I84" s="22">
        <f t="shared" si="83"/>
        <v>0</v>
      </c>
      <c r="J84" s="22">
        <f t="shared" si="83"/>
        <v>0</v>
      </c>
      <c r="K84" s="22">
        <f t="shared" si="83"/>
        <v>0</v>
      </c>
      <c r="L84" s="40">
        <f t="shared" si="83"/>
        <v>0</v>
      </c>
      <c r="M84" s="22">
        <f t="shared" si="83"/>
        <v>0</v>
      </c>
      <c r="N84" s="22">
        <f t="shared" si="83"/>
        <v>0</v>
      </c>
      <c r="O84" s="22">
        <f t="shared" si="83"/>
        <v>0</v>
      </c>
      <c r="P84" s="22">
        <f t="shared" si="83"/>
        <v>0</v>
      </c>
    </row>
    <row r="85" spans="1:16" x14ac:dyDescent="0.25">
      <c r="A85" t="s">
        <v>115</v>
      </c>
      <c r="M85" s="45"/>
    </row>
    <row r="86" spans="1:16" x14ac:dyDescent="0.25">
      <c r="A86" t="s">
        <v>116</v>
      </c>
      <c r="M86" s="45"/>
    </row>
    <row r="87" spans="1:16" x14ac:dyDescent="0.25">
      <c r="A87" t="s">
        <v>117</v>
      </c>
      <c r="M87" s="45"/>
    </row>
    <row r="88" spans="1:16" x14ac:dyDescent="0.25">
      <c r="M88" s="45"/>
    </row>
    <row r="89" spans="1:16" x14ac:dyDescent="0.25">
      <c r="A89" s="30" t="s">
        <v>107</v>
      </c>
      <c r="B89" s="30"/>
      <c r="C89" s="30"/>
      <c r="M89" s="45"/>
    </row>
    <row r="90" spans="1:16" x14ac:dyDescent="0.25">
      <c r="A90" s="30" t="s">
        <v>108</v>
      </c>
      <c r="B90" s="30"/>
      <c r="C90" s="30"/>
      <c r="M90" s="45"/>
    </row>
    <row r="91" spans="1:16" x14ac:dyDescent="0.25">
      <c r="A91" s="77" t="s">
        <v>109</v>
      </c>
      <c r="B91" s="77"/>
      <c r="C91" s="77"/>
      <c r="D91" s="77"/>
      <c r="E91" s="77"/>
      <c r="F91" s="77"/>
      <c r="G91" s="77"/>
      <c r="H91" s="77"/>
      <c r="M91" s="45"/>
    </row>
    <row r="92" spans="1:16" x14ac:dyDescent="0.25">
      <c r="A92" s="4"/>
      <c r="B92" s="4"/>
      <c r="C92" s="4"/>
      <c r="D92" s="4"/>
      <c r="E92" s="4"/>
      <c r="F92" s="4"/>
      <c r="G92" s="4"/>
      <c r="H92" s="4"/>
      <c r="M92" s="45"/>
    </row>
    <row r="93" spans="1:16" x14ac:dyDescent="0.25">
      <c r="M93" s="45"/>
    </row>
    <row r="94" spans="1:16" x14ac:dyDescent="0.25">
      <c r="A94" s="18" t="s">
        <v>97</v>
      </c>
      <c r="B94" s="18"/>
      <c r="C94" s="18"/>
      <c r="D94" s="18" t="s">
        <v>102</v>
      </c>
      <c r="G94" s="18" t="s">
        <v>111</v>
      </c>
      <c r="M94" s="45"/>
    </row>
    <row r="95" spans="1:16" x14ac:dyDescent="0.25">
      <c r="A95" s="18"/>
      <c r="B95" s="18"/>
      <c r="C95" s="18"/>
      <c r="D95" s="18"/>
      <c r="G95" s="18"/>
      <c r="M95" s="45"/>
    </row>
    <row r="96" spans="1:16" x14ac:dyDescent="0.25">
      <c r="A96" s="18"/>
      <c r="B96" s="18"/>
      <c r="C96" s="18"/>
      <c r="D96" s="18"/>
      <c r="G96" s="18"/>
      <c r="M96" s="45"/>
    </row>
    <row r="97" spans="1:13" x14ac:dyDescent="0.25">
      <c r="A97" s="18"/>
      <c r="B97" s="18"/>
      <c r="C97" s="18"/>
      <c r="D97" s="18"/>
      <c r="G97" s="18"/>
      <c r="M97" s="45"/>
    </row>
    <row r="98" spans="1:13" x14ac:dyDescent="0.25">
      <c r="A98" s="19" t="s">
        <v>98</v>
      </c>
      <c r="B98" s="19"/>
      <c r="C98" s="19"/>
      <c r="D98" s="19"/>
      <c r="G98" s="19" t="s">
        <v>113</v>
      </c>
      <c r="M98" s="45"/>
    </row>
    <row r="99" spans="1:13" x14ac:dyDescent="0.25">
      <c r="A99" s="18" t="s">
        <v>99</v>
      </c>
      <c r="B99" s="18"/>
      <c r="C99" s="18"/>
      <c r="D99" s="18"/>
      <c r="G99" s="18" t="s">
        <v>100</v>
      </c>
      <c r="M99" s="45"/>
    </row>
    <row r="100" spans="1:13" x14ac:dyDescent="0.25">
      <c r="G100" s="18"/>
      <c r="M100" s="45"/>
    </row>
    <row r="101" spans="1:13" x14ac:dyDescent="0.25">
      <c r="M101" s="45"/>
    </row>
    <row r="102" spans="1:13" x14ac:dyDescent="0.25">
      <c r="M102" s="45"/>
    </row>
    <row r="103" spans="1:13" x14ac:dyDescent="0.25">
      <c r="B103" s="78" t="s">
        <v>101</v>
      </c>
      <c r="C103" s="78"/>
      <c r="D103" s="78"/>
      <c r="E103" s="78"/>
      <c r="M103" s="45"/>
    </row>
    <row r="104" spans="1:13" x14ac:dyDescent="0.25">
      <c r="M104" s="45"/>
    </row>
    <row r="105" spans="1:13" x14ac:dyDescent="0.25">
      <c r="M105" s="45"/>
    </row>
    <row r="106" spans="1:13" x14ac:dyDescent="0.25">
      <c r="M106" s="45"/>
    </row>
    <row r="107" spans="1:13" x14ac:dyDescent="0.25">
      <c r="B107" s="79" t="s">
        <v>112</v>
      </c>
      <c r="C107" s="79"/>
      <c r="D107" s="79"/>
      <c r="E107" s="79"/>
      <c r="M107" s="45"/>
    </row>
    <row r="108" spans="1:13" x14ac:dyDescent="0.25">
      <c r="B108" s="78" t="s">
        <v>110</v>
      </c>
      <c r="C108" s="78"/>
      <c r="D108" s="78"/>
      <c r="E108" s="78"/>
      <c r="M108" s="45"/>
    </row>
    <row r="109" spans="1:13" x14ac:dyDescent="0.25">
      <c r="M109" s="45"/>
    </row>
    <row r="110" spans="1:13" x14ac:dyDescent="0.25">
      <c r="M110" s="45"/>
    </row>
    <row r="111" spans="1:13" x14ac:dyDescent="0.25">
      <c r="M111" s="45"/>
    </row>
    <row r="112" spans="1:13" x14ac:dyDescent="0.25">
      <c r="M112" s="45"/>
    </row>
    <row r="113" spans="13:13" x14ac:dyDescent="0.25">
      <c r="M113" s="45"/>
    </row>
    <row r="114" spans="13:13" x14ac:dyDescent="0.25">
      <c r="M114" s="45"/>
    </row>
    <row r="115" spans="13:13" x14ac:dyDescent="0.25">
      <c r="M115" s="45"/>
    </row>
    <row r="116" spans="13:13" x14ac:dyDescent="0.25">
      <c r="M116" s="45"/>
    </row>
    <row r="117" spans="13:13" x14ac:dyDescent="0.25">
      <c r="M117" s="45"/>
    </row>
    <row r="118" spans="13:13" x14ac:dyDescent="0.25">
      <c r="M118" s="45"/>
    </row>
    <row r="119" spans="13:13" x14ac:dyDescent="0.25">
      <c r="M119" s="45"/>
    </row>
    <row r="120" spans="13:13" x14ac:dyDescent="0.25">
      <c r="M120" s="45"/>
    </row>
    <row r="121" spans="13:13" x14ac:dyDescent="0.25">
      <c r="M121" s="45"/>
    </row>
    <row r="122" spans="13:13" x14ac:dyDescent="0.25">
      <c r="M122" s="45"/>
    </row>
    <row r="123" spans="13:13" x14ac:dyDescent="0.25">
      <c r="M123" s="45"/>
    </row>
    <row r="124" spans="13:13" x14ac:dyDescent="0.25">
      <c r="M124" s="45"/>
    </row>
    <row r="125" spans="13:13" x14ac:dyDescent="0.25">
      <c r="M125" s="45"/>
    </row>
    <row r="126" spans="13:13" x14ac:dyDescent="0.25">
      <c r="M126" s="45"/>
    </row>
    <row r="127" spans="13:13" x14ac:dyDescent="0.25">
      <c r="M127" s="45"/>
    </row>
    <row r="128" spans="13:13" x14ac:dyDescent="0.25">
      <c r="M128" s="45"/>
    </row>
    <row r="129" spans="13:13" x14ac:dyDescent="0.25">
      <c r="M129" s="45"/>
    </row>
    <row r="130" spans="13:13" x14ac:dyDescent="0.25">
      <c r="M130" s="45"/>
    </row>
    <row r="131" spans="13:13" x14ac:dyDescent="0.25">
      <c r="M131" s="45"/>
    </row>
    <row r="132" spans="13:13" x14ac:dyDescent="0.25">
      <c r="M132" s="45"/>
    </row>
    <row r="133" spans="13:13" x14ac:dyDescent="0.25">
      <c r="M133" s="45"/>
    </row>
    <row r="134" spans="13:13" x14ac:dyDescent="0.25">
      <c r="M134" s="45"/>
    </row>
    <row r="135" spans="13:13" x14ac:dyDescent="0.25">
      <c r="M135" s="45"/>
    </row>
    <row r="136" spans="13:13" x14ac:dyDescent="0.25">
      <c r="M136" s="45"/>
    </row>
    <row r="137" spans="13:13" x14ac:dyDescent="0.25">
      <c r="M137" s="45"/>
    </row>
    <row r="138" spans="13:13" x14ac:dyDescent="0.25">
      <c r="M138" s="45"/>
    </row>
    <row r="139" spans="13:13" x14ac:dyDescent="0.25">
      <c r="M139" s="45"/>
    </row>
    <row r="140" spans="13:13" x14ac:dyDescent="0.25">
      <c r="M140" s="45"/>
    </row>
    <row r="141" spans="13:13" x14ac:dyDescent="0.25">
      <c r="M141" s="45"/>
    </row>
    <row r="142" spans="13:13" x14ac:dyDescent="0.25">
      <c r="M142" s="45"/>
    </row>
    <row r="143" spans="13:13" x14ac:dyDescent="0.25">
      <c r="M143" s="45"/>
    </row>
    <row r="144" spans="13:13" x14ac:dyDescent="0.25">
      <c r="M144" s="45"/>
    </row>
    <row r="145" spans="13:13" x14ac:dyDescent="0.25">
      <c r="M145" s="45"/>
    </row>
    <row r="146" spans="13:13" x14ac:dyDescent="0.25">
      <c r="M146" s="45"/>
    </row>
    <row r="147" spans="13:13" x14ac:dyDescent="0.25">
      <c r="M147" s="45"/>
    </row>
    <row r="148" spans="13:13" x14ac:dyDescent="0.25">
      <c r="M148" s="45"/>
    </row>
    <row r="149" spans="13:13" x14ac:dyDescent="0.25">
      <c r="M149" s="45"/>
    </row>
    <row r="150" spans="13:13" x14ac:dyDescent="0.25">
      <c r="M150" s="45"/>
    </row>
    <row r="151" spans="13:13" x14ac:dyDescent="0.25">
      <c r="M151" s="45"/>
    </row>
    <row r="152" spans="13:13" x14ac:dyDescent="0.25">
      <c r="M152" s="45"/>
    </row>
    <row r="153" spans="13:13" x14ac:dyDescent="0.25">
      <c r="M153" s="45"/>
    </row>
    <row r="154" spans="13:13" x14ac:dyDescent="0.25">
      <c r="M154" s="45"/>
    </row>
    <row r="155" spans="13:13" x14ac:dyDescent="0.25">
      <c r="M155" s="45"/>
    </row>
    <row r="156" spans="13:13" x14ac:dyDescent="0.25">
      <c r="M156" s="45"/>
    </row>
    <row r="157" spans="13:13" x14ac:dyDescent="0.25">
      <c r="M157" s="45"/>
    </row>
    <row r="158" spans="13:13" x14ac:dyDescent="0.25">
      <c r="M158" s="45"/>
    </row>
    <row r="159" spans="13:13" x14ac:dyDescent="0.25">
      <c r="M159" s="45"/>
    </row>
    <row r="160" spans="13:13" x14ac:dyDescent="0.25">
      <c r="M160" s="45"/>
    </row>
    <row r="161" spans="13:13" x14ac:dyDescent="0.25">
      <c r="M161" s="45"/>
    </row>
    <row r="162" spans="13:13" x14ac:dyDescent="0.25">
      <c r="M162" s="45"/>
    </row>
    <row r="163" spans="13:13" x14ac:dyDescent="0.25">
      <c r="M163" s="45"/>
    </row>
    <row r="164" spans="13:13" x14ac:dyDescent="0.25">
      <c r="M164" s="45"/>
    </row>
    <row r="165" spans="13:13" x14ac:dyDescent="0.25">
      <c r="M165" s="45"/>
    </row>
    <row r="166" spans="13:13" x14ac:dyDescent="0.25">
      <c r="M166" s="45"/>
    </row>
    <row r="167" spans="13:13" x14ac:dyDescent="0.25">
      <c r="M167" s="45"/>
    </row>
    <row r="168" spans="13:13" x14ac:dyDescent="0.25">
      <c r="M168" s="45"/>
    </row>
    <row r="169" spans="13:13" x14ac:dyDescent="0.25">
      <c r="M169" s="45"/>
    </row>
    <row r="170" spans="13:13" x14ac:dyDescent="0.25">
      <c r="M170" s="45"/>
    </row>
    <row r="171" spans="13:13" x14ac:dyDescent="0.25">
      <c r="M171" s="45"/>
    </row>
    <row r="172" spans="13:13" x14ac:dyDescent="0.25">
      <c r="M172" s="45"/>
    </row>
    <row r="173" spans="13:13" x14ac:dyDescent="0.25">
      <c r="M173" s="45"/>
    </row>
    <row r="174" spans="13:13" x14ac:dyDescent="0.25">
      <c r="M174" s="45"/>
    </row>
    <row r="175" spans="13:13" x14ac:dyDescent="0.25">
      <c r="M175" s="45"/>
    </row>
    <row r="176" spans="13:13" x14ac:dyDescent="0.25">
      <c r="M176" s="45"/>
    </row>
    <row r="177" spans="13:13" x14ac:dyDescent="0.25">
      <c r="M177" s="45"/>
    </row>
    <row r="178" spans="13:13" x14ac:dyDescent="0.25">
      <c r="M178" s="45"/>
    </row>
    <row r="179" spans="13:13" x14ac:dyDescent="0.25">
      <c r="M179" s="45"/>
    </row>
    <row r="180" spans="13:13" x14ac:dyDescent="0.25">
      <c r="M180" s="45"/>
    </row>
    <row r="181" spans="13:13" x14ac:dyDescent="0.25">
      <c r="M181" s="45"/>
    </row>
    <row r="182" spans="13:13" x14ac:dyDescent="0.25">
      <c r="M182" s="45"/>
    </row>
    <row r="183" spans="13:13" x14ac:dyDescent="0.25">
      <c r="M183" s="45"/>
    </row>
    <row r="184" spans="13:13" x14ac:dyDescent="0.25">
      <c r="M184" s="45"/>
    </row>
    <row r="185" spans="13:13" x14ac:dyDescent="0.25">
      <c r="M185" s="45"/>
    </row>
    <row r="186" spans="13:13" x14ac:dyDescent="0.25">
      <c r="M186" s="45"/>
    </row>
    <row r="187" spans="13:13" x14ac:dyDescent="0.25">
      <c r="M187" s="45"/>
    </row>
    <row r="188" spans="13:13" x14ac:dyDescent="0.25">
      <c r="M188" s="45"/>
    </row>
    <row r="189" spans="13:13" x14ac:dyDescent="0.25">
      <c r="M189" s="45"/>
    </row>
    <row r="190" spans="13:13" x14ac:dyDescent="0.25">
      <c r="M190" s="45"/>
    </row>
    <row r="191" spans="13:13" x14ac:dyDescent="0.25">
      <c r="M191" s="45"/>
    </row>
    <row r="192" spans="13:13" x14ac:dyDescent="0.25">
      <c r="M192" s="45"/>
    </row>
    <row r="193" spans="13:13" x14ac:dyDescent="0.25">
      <c r="M193" s="45"/>
    </row>
    <row r="194" spans="13:13" x14ac:dyDescent="0.25">
      <c r="M194" s="45"/>
    </row>
    <row r="195" spans="13:13" x14ac:dyDescent="0.25">
      <c r="M195" s="45"/>
    </row>
    <row r="196" spans="13:13" x14ac:dyDescent="0.25">
      <c r="M196" s="45"/>
    </row>
    <row r="197" spans="13:13" x14ac:dyDescent="0.25">
      <c r="M197" s="45"/>
    </row>
    <row r="198" spans="13:13" x14ac:dyDescent="0.25">
      <c r="M198" s="45"/>
    </row>
    <row r="199" spans="13:13" x14ac:dyDescent="0.25">
      <c r="M199" s="45"/>
    </row>
    <row r="200" spans="13:13" x14ac:dyDescent="0.25">
      <c r="M200" s="45"/>
    </row>
    <row r="201" spans="13:13" x14ac:dyDescent="0.25">
      <c r="M201" s="45"/>
    </row>
    <row r="202" spans="13:13" x14ac:dyDescent="0.25">
      <c r="M202" s="45"/>
    </row>
    <row r="203" spans="13:13" x14ac:dyDescent="0.25">
      <c r="M203" s="45"/>
    </row>
    <row r="204" spans="13:13" x14ac:dyDescent="0.25">
      <c r="M204" s="45"/>
    </row>
    <row r="205" spans="13:13" x14ac:dyDescent="0.25">
      <c r="M205" s="45"/>
    </row>
    <row r="206" spans="13:13" x14ac:dyDescent="0.25">
      <c r="M206" s="45"/>
    </row>
    <row r="207" spans="13:13" x14ac:dyDescent="0.25">
      <c r="M207" s="45"/>
    </row>
    <row r="208" spans="13:13" x14ac:dyDescent="0.25">
      <c r="M208" s="45"/>
    </row>
    <row r="209" spans="13:13" x14ac:dyDescent="0.25">
      <c r="M209" s="45"/>
    </row>
    <row r="210" spans="13:13" x14ac:dyDescent="0.25">
      <c r="M210" s="45"/>
    </row>
    <row r="211" spans="13:13" x14ac:dyDescent="0.25">
      <c r="M211" s="45"/>
    </row>
    <row r="212" spans="13:13" x14ac:dyDescent="0.25">
      <c r="M212" s="45"/>
    </row>
    <row r="213" spans="13:13" x14ac:dyDescent="0.25">
      <c r="M213" s="45"/>
    </row>
    <row r="214" spans="13:13" x14ac:dyDescent="0.25">
      <c r="M214" s="45"/>
    </row>
    <row r="215" spans="13:13" x14ac:dyDescent="0.25">
      <c r="M215" s="45"/>
    </row>
    <row r="216" spans="13:13" x14ac:dyDescent="0.25">
      <c r="M216" s="45"/>
    </row>
    <row r="217" spans="13:13" x14ac:dyDescent="0.25">
      <c r="M217" s="45"/>
    </row>
    <row r="218" spans="13:13" x14ac:dyDescent="0.25">
      <c r="M218" s="45"/>
    </row>
    <row r="219" spans="13:13" x14ac:dyDescent="0.25">
      <c r="M219" s="45"/>
    </row>
    <row r="220" spans="13:13" x14ac:dyDescent="0.25">
      <c r="M220" s="45"/>
    </row>
    <row r="221" spans="13:13" x14ac:dyDescent="0.25">
      <c r="M221" s="45"/>
    </row>
    <row r="222" spans="13:13" x14ac:dyDescent="0.25">
      <c r="M222" s="45"/>
    </row>
    <row r="223" spans="13:13" x14ac:dyDescent="0.25">
      <c r="M223" s="45"/>
    </row>
    <row r="224" spans="13:13" x14ac:dyDescent="0.25">
      <c r="M224" s="45"/>
    </row>
    <row r="225" spans="13:13" x14ac:dyDescent="0.25">
      <c r="M225" s="45"/>
    </row>
    <row r="226" spans="13:13" x14ac:dyDescent="0.25">
      <c r="M226" s="45"/>
    </row>
    <row r="227" spans="13:13" x14ac:dyDescent="0.25">
      <c r="M227" s="45"/>
    </row>
    <row r="228" spans="13:13" x14ac:dyDescent="0.25">
      <c r="M228" s="45"/>
    </row>
    <row r="229" spans="13:13" x14ac:dyDescent="0.25">
      <c r="M229" s="45"/>
    </row>
    <row r="230" spans="13:13" x14ac:dyDescent="0.25">
      <c r="M230" s="45"/>
    </row>
    <row r="231" spans="13:13" x14ac:dyDescent="0.25">
      <c r="M231" s="45"/>
    </row>
    <row r="232" spans="13:13" x14ac:dyDescent="0.25">
      <c r="M232" s="45"/>
    </row>
    <row r="233" spans="13:13" x14ac:dyDescent="0.25">
      <c r="M233" s="45"/>
    </row>
    <row r="234" spans="13:13" x14ac:dyDescent="0.25">
      <c r="M234" s="45"/>
    </row>
    <row r="235" spans="13:13" x14ac:dyDescent="0.25">
      <c r="M235" s="45"/>
    </row>
    <row r="236" spans="13:13" x14ac:dyDescent="0.25">
      <c r="M236" s="45"/>
    </row>
    <row r="237" spans="13:13" x14ac:dyDescent="0.25">
      <c r="M237" s="45"/>
    </row>
    <row r="238" spans="13:13" x14ac:dyDescent="0.25">
      <c r="M238" s="45"/>
    </row>
    <row r="239" spans="13:13" x14ac:dyDescent="0.25">
      <c r="M239" s="45"/>
    </row>
    <row r="240" spans="13:13" x14ac:dyDescent="0.25">
      <c r="M240" s="45"/>
    </row>
    <row r="241" spans="13:13" x14ac:dyDescent="0.25">
      <c r="M241" s="45"/>
    </row>
    <row r="242" spans="13:13" x14ac:dyDescent="0.25">
      <c r="M242" s="45"/>
    </row>
    <row r="243" spans="13:13" x14ac:dyDescent="0.25">
      <c r="M243" s="45"/>
    </row>
    <row r="244" spans="13:13" x14ac:dyDescent="0.25">
      <c r="M244" s="45"/>
    </row>
    <row r="245" spans="13:13" x14ac:dyDescent="0.25">
      <c r="M245" s="45"/>
    </row>
    <row r="246" spans="13:13" x14ac:dyDescent="0.25">
      <c r="M246" s="45"/>
    </row>
    <row r="247" spans="13:13" x14ac:dyDescent="0.25">
      <c r="M247" s="45"/>
    </row>
    <row r="248" spans="13:13" x14ac:dyDescent="0.25">
      <c r="M248" s="45"/>
    </row>
    <row r="249" spans="13:13" x14ac:dyDescent="0.25">
      <c r="M249" s="45"/>
    </row>
    <row r="250" spans="13:13" x14ac:dyDescent="0.25">
      <c r="M250" s="45"/>
    </row>
    <row r="251" spans="13:13" x14ac:dyDescent="0.25">
      <c r="M251" s="45"/>
    </row>
    <row r="252" spans="13:13" x14ac:dyDescent="0.25">
      <c r="M252" s="45"/>
    </row>
    <row r="253" spans="13:13" x14ac:dyDescent="0.25">
      <c r="M253" s="45"/>
    </row>
    <row r="254" spans="13:13" x14ac:dyDescent="0.25">
      <c r="M254" s="45"/>
    </row>
    <row r="255" spans="13:13" x14ac:dyDescent="0.25">
      <c r="M255" s="45"/>
    </row>
    <row r="256" spans="13:13" x14ac:dyDescent="0.25">
      <c r="M256" s="45"/>
    </row>
    <row r="257" spans="13:13" x14ac:dyDescent="0.25">
      <c r="M257" s="45"/>
    </row>
    <row r="258" spans="13:13" x14ac:dyDescent="0.25">
      <c r="M258" s="45"/>
    </row>
    <row r="259" spans="13:13" x14ac:dyDescent="0.25">
      <c r="M259" s="45"/>
    </row>
    <row r="260" spans="13:13" x14ac:dyDescent="0.25">
      <c r="M260" s="45"/>
    </row>
    <row r="261" spans="13:13" x14ac:dyDescent="0.25">
      <c r="M261" s="45"/>
    </row>
    <row r="262" spans="13:13" x14ac:dyDescent="0.25">
      <c r="M262" s="45"/>
    </row>
    <row r="263" spans="13:13" x14ac:dyDescent="0.25">
      <c r="M263" s="45"/>
    </row>
    <row r="264" spans="13:13" x14ac:dyDescent="0.25">
      <c r="M264" s="45"/>
    </row>
    <row r="265" spans="13:13" x14ac:dyDescent="0.25">
      <c r="M265" s="45"/>
    </row>
    <row r="266" spans="13:13" x14ac:dyDescent="0.25">
      <c r="M266" s="45"/>
    </row>
    <row r="267" spans="13:13" x14ac:dyDescent="0.25">
      <c r="M267" s="45"/>
    </row>
    <row r="268" spans="13:13" x14ac:dyDescent="0.25">
      <c r="M268" s="45"/>
    </row>
    <row r="269" spans="13:13" x14ac:dyDescent="0.25">
      <c r="M269" s="45"/>
    </row>
    <row r="270" spans="13:13" x14ac:dyDescent="0.25">
      <c r="M270" s="45"/>
    </row>
    <row r="271" spans="13:13" x14ac:dyDescent="0.25">
      <c r="M271" s="45"/>
    </row>
    <row r="272" spans="13:13" x14ac:dyDescent="0.25">
      <c r="M272" s="45"/>
    </row>
    <row r="273" spans="13:13" x14ac:dyDescent="0.25">
      <c r="M273" s="45"/>
    </row>
    <row r="274" spans="13:13" x14ac:dyDescent="0.25">
      <c r="M274" s="45"/>
    </row>
    <row r="275" spans="13:13" x14ac:dyDescent="0.25">
      <c r="M275" s="45"/>
    </row>
    <row r="276" spans="13:13" x14ac:dyDescent="0.25">
      <c r="M276" s="45"/>
    </row>
    <row r="277" spans="13:13" x14ac:dyDescent="0.25">
      <c r="M277" s="45"/>
    </row>
    <row r="278" spans="13:13" x14ac:dyDescent="0.25">
      <c r="M278" s="45"/>
    </row>
    <row r="279" spans="13:13" x14ac:dyDescent="0.25">
      <c r="M279" s="45"/>
    </row>
    <row r="280" spans="13:13" x14ac:dyDescent="0.25">
      <c r="M280" s="45"/>
    </row>
    <row r="281" spans="13:13" x14ac:dyDescent="0.25">
      <c r="M281" s="45"/>
    </row>
    <row r="282" spans="13:13" x14ac:dyDescent="0.25">
      <c r="M282" s="45"/>
    </row>
    <row r="283" spans="13:13" x14ac:dyDescent="0.25">
      <c r="M283" s="45"/>
    </row>
    <row r="284" spans="13:13" x14ac:dyDescent="0.25">
      <c r="M284" s="45"/>
    </row>
    <row r="285" spans="13:13" x14ac:dyDescent="0.25">
      <c r="M285" s="45"/>
    </row>
    <row r="286" spans="13:13" x14ac:dyDescent="0.25">
      <c r="M286" s="45"/>
    </row>
    <row r="287" spans="13:13" x14ac:dyDescent="0.25">
      <c r="M287" s="45"/>
    </row>
    <row r="288" spans="13:13" x14ac:dyDescent="0.25">
      <c r="M288" s="45"/>
    </row>
    <row r="289" spans="13:13" x14ac:dyDescent="0.25">
      <c r="M289" s="45"/>
    </row>
    <row r="290" spans="13:13" x14ac:dyDescent="0.25">
      <c r="M290" s="45"/>
    </row>
    <row r="291" spans="13:13" x14ac:dyDescent="0.25">
      <c r="M291" s="45"/>
    </row>
    <row r="292" spans="13:13" x14ac:dyDescent="0.25">
      <c r="M292" s="45"/>
    </row>
    <row r="293" spans="13:13" x14ac:dyDescent="0.25">
      <c r="M293" s="45"/>
    </row>
  </sheetData>
  <mergeCells count="8">
    <mergeCell ref="A91:H91"/>
    <mergeCell ref="B103:E103"/>
    <mergeCell ref="B107:E107"/>
    <mergeCell ref="B108:E108"/>
    <mergeCell ref="E4:P4"/>
    <mergeCell ref="A1:P1"/>
    <mergeCell ref="A2:P2"/>
    <mergeCell ref="A3:P3"/>
  </mergeCells>
  <pageMargins left="0.51181102362204722" right="0.5118110236220472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 ABRIL 30- 2026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2025-02-10T16:37:05Z</cp:lastPrinted>
  <dcterms:created xsi:type="dcterms:W3CDTF">2018-04-17T18:57:16Z</dcterms:created>
  <dcterms:modified xsi:type="dcterms:W3CDTF">2026-05-12T14:07:26Z</dcterms:modified>
</cp:coreProperties>
</file>