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d.docs.live.net/3146d10b51735b73/Desktop/PYD/POA/POA_2025/"/>
    </mc:Choice>
  </mc:AlternateContent>
  <xr:revisionPtr revIDLastSave="1002" documentId="8_{4A0E8499-BB8A-472B-BAAF-96E43E2967D6}" xr6:coauthVersionLast="47" xr6:coauthVersionMax="47" xr10:uidLastSave="{5466F1C5-D5B4-4853-B993-ACA92AB811A9}"/>
  <bookViews>
    <workbookView xWindow="-120" yWindow="-120" windowWidth="20730" windowHeight="11040" xr2:uid="{CCD51640-F58D-4293-A3BE-A577E8ADB1B8}"/>
  </bookViews>
  <sheets>
    <sheet name="PORTADA" sheetId="1" r:id="rId1"/>
    <sheet name="FICHA DE CONTROL" sheetId="2" r:id="rId2"/>
    <sheet name="ÍNDICE" sheetId="3" r:id="rId3"/>
    <sheet name="DESPACHO" sheetId="4" r:id="rId4"/>
    <sheet name="DAF" sheetId="6" r:id="rId5"/>
    <sheet name="DEPDPS" sheetId="5" r:id="rId6"/>
    <sheet name="DEATRIS" sheetId="7" r:id="rId7"/>
    <sheet name="ODD" sheetId="8" r:id="rId8"/>
    <sheet name="DR" sheetId="9" r:id="rId9"/>
    <sheet name="RESUMEN FINANCIERO" sheetId="10" r:id="rId10"/>
    <sheet name="PACC" sheetId="12" r:id="rId11"/>
    <sheet name="PRESUPUESTO" sheetId="15" state="hidden" r:id="rId12"/>
    <sheet name="CUENTAS" sheetId="16" state="hidden" r:id="rId13"/>
    <sheet name="CARGA FIJA" sheetId="14"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i" localSheetId="2">#REF!</definedName>
    <definedName name="ai" localSheetId="9">#REF!</definedName>
    <definedName name="ai">#REF!</definedName>
    <definedName name="_xlnm.Print_Area" localSheetId="1">'FICHA DE CONTROL'!$A$1:$I$46</definedName>
    <definedName name="Bienes" localSheetId="9">'[1]Informacion '!$S$3</definedName>
    <definedName name="Bienes">'[2]Informacion '!$S$3</definedName>
    <definedName name="Capitulo">[3]Registro!$D$19</definedName>
    <definedName name="clCompletado">[4]Estatus!$G$5</definedName>
    <definedName name="clConRetraso">[4]Estatus!$F$5</definedName>
    <definedName name="clEnCurso">[4]Estatus!$E$5</definedName>
    <definedName name="clPersonalizado1">[4]Estatus!$H$5</definedName>
    <definedName name="clPersonalizado2">[4]Estatus!$I$5</definedName>
    <definedName name="clPersonalizado3">[4]Estatus!$J$5</definedName>
    <definedName name="clPersonalizado4">[4]Estatus!$K$5</definedName>
    <definedName name="clSinComenzar">[4]Estatus!$D$5</definedName>
    <definedName name="código" localSheetId="2">#REF!</definedName>
    <definedName name="código" localSheetId="9">#REF!</definedName>
    <definedName name="código">#REF!</definedName>
    <definedName name="ConsultoriaServicios" localSheetId="9">'[1]Informacion '!$S$6</definedName>
    <definedName name="ConsultoriaServicios">'[2]Informacion '!$S$6</definedName>
    <definedName name="CustColumn">[5]PRODUCTOS!$B$1:$B$65</definedName>
    <definedName name="Departamentos">[4]!Personas3[Dpto]</definedName>
    <definedName name="df" localSheetId="2">#REF!</definedName>
    <definedName name="df" localSheetId="9">#REF!</definedName>
    <definedName name="df">#REF!</definedName>
    <definedName name="DistritoList" localSheetId="9">'[1]Informacion '!$J$3:$J$387</definedName>
    <definedName name="DistritoList">'[2]Informacion '!$J$3:$J$387</definedName>
    <definedName name="Ejemplos" localSheetId="2">#REF!</definedName>
    <definedName name="Ejemplos" localSheetId="9">#REF!</definedName>
    <definedName name="Ejemplos">#REF!</definedName>
    <definedName name="Específico">[6]Lista!$C$2:$C$10</definedName>
    <definedName name="General">[6]Lista!$B$2:$B$5</definedName>
    <definedName name="IMP">[7]Hoja1!$A$10:$A$14</definedName>
    <definedName name="Impacto" localSheetId="2">#REF!</definedName>
    <definedName name="Impacto" localSheetId="9">#REF!</definedName>
    <definedName name="Impacto">#REF!</definedName>
    <definedName name="IR" localSheetId="2">#REF!</definedName>
    <definedName name="IR" localSheetId="9">#REF!</definedName>
    <definedName name="IR">#REF!</definedName>
    <definedName name="IRL">[7]Hoja1!$A$4:$A$8</definedName>
    <definedName name="ListaProductos" localSheetId="2">#REF!</definedName>
    <definedName name="ListaProductos" localSheetId="9">#REF!</definedName>
    <definedName name="ListaProductos">#REF!</definedName>
    <definedName name="ListaSubProductos" localSheetId="2">#REF!</definedName>
    <definedName name="ListaSubProductos" localSheetId="9">#REF!</definedName>
    <definedName name="ListaSubProductos">#REF!</definedName>
    <definedName name="Matriz" localSheetId="9">#REF!</definedName>
    <definedName name="Matriz">#REF!</definedName>
    <definedName name="MIPYMEMujer" localSheetId="9">'[1]Informacion '!$N$4</definedName>
    <definedName name="MIPYMEMujer">'[2]Informacion '!$N$4</definedName>
    <definedName name="MIPYMENo" localSheetId="9">'[1]Informacion '!$N$5</definedName>
    <definedName name="MIPYMENo">'[2]Informacion '!$N$5</definedName>
    <definedName name="MIPYMEOculto" localSheetId="9">#REF!</definedName>
    <definedName name="MIPYMEOculto">#REF!</definedName>
    <definedName name="MIPYMESí" localSheetId="9">'[1]Informacion '!$N$3</definedName>
    <definedName name="MIPYMESí">'[2]Informacion '!$N$3</definedName>
    <definedName name="ModCM" localSheetId="9">'[1]Informacion '!$L$4</definedName>
    <definedName name="ModCM">'[2]Informacion '!$L$4</definedName>
    <definedName name="ModCP" localSheetId="9">'[1]Informacion '!$L$3</definedName>
    <definedName name="ModCP">'[2]Informacion '!$L$3</definedName>
    <definedName name="ModCU" localSheetId="9">'[1]Informacion '!$L$5</definedName>
    <definedName name="ModCU">'[2]Informacion '!$L$5</definedName>
    <definedName name="ModE1508" localSheetId="9">'[1]Informacion '!$L$12</definedName>
    <definedName name="ModE1508">'[2]Informacion '!$L$12</definedName>
    <definedName name="ModE40" localSheetId="9">'[1]Informacion '!$L$11</definedName>
    <definedName name="ModE40">'[2]Informacion '!$L$11</definedName>
    <definedName name="ModEBienes" localSheetId="9">'[1]Informacion '!$L$6</definedName>
    <definedName name="ModEBienes">'[2]Informacion '!$L$6</definedName>
    <definedName name="ModEConstruccion" localSheetId="9">'[1]Informacion '!$L$7</definedName>
    <definedName name="ModEConstruccion">'[2]Informacion '!$L$7</definedName>
    <definedName name="ModEObras" localSheetId="9">'[1]Informacion '!$L$9</definedName>
    <definedName name="ModEObras">'[2]Informacion '!$L$9</definedName>
    <definedName name="ModEProveedor" localSheetId="9">'[1]Informacion '!$L$10</definedName>
    <definedName name="ModEProveedor">'[2]Informacion '!$L$10</definedName>
    <definedName name="ModEPublicidad" localSheetId="9">'[1]Informacion '!$L$8</definedName>
    <definedName name="ModEPublicidad">'[2]Informacion '!$L$8</definedName>
    <definedName name="ModLI" localSheetId="9">'[1]Informacion '!$L$14</definedName>
    <definedName name="ModLI">'[2]Informacion '!$L$14</definedName>
    <definedName name="ModLP" localSheetId="9">'[1]Informacion '!$L$13</definedName>
    <definedName name="ModLP">'[2]Informacion '!$L$13</definedName>
    <definedName name="ModLR" localSheetId="9">'[1]Informacion '!$L$15</definedName>
    <definedName name="ModLR">'[2]Informacion '!$L$15</definedName>
    <definedName name="ModSO" localSheetId="9">'[1]Informacion '!$L$16</definedName>
    <definedName name="ModSO">'[2]Informacion '!$L$16</definedName>
    <definedName name="MunicipioColumn" localSheetId="9">'[1]Informacion '!$I$3:$I$387</definedName>
    <definedName name="MunicipioColumn">'[2]Informacion '!$I$3:$I$387</definedName>
    <definedName name="MunicipioList" localSheetId="9">'[1]Informacion '!$F$3:$F$157</definedName>
    <definedName name="MunicipioList">'[2]Informacion '!$F$3:$F$157</definedName>
    <definedName name="MunicipioStart" localSheetId="9">'[1]Informacion '!$I$3</definedName>
    <definedName name="MunicipioStart">'[2]Informacion '!$I$3</definedName>
    <definedName name="NivelCosto">'[5]Maestro de Insumos'!$J$1:$L$1</definedName>
    <definedName name="Nombres">[4]!Personas[Nombre]</definedName>
    <definedName name="ObjetoContratacion" localSheetId="9">#REF!</definedName>
    <definedName name="ObjetoContratacion">#REF!</definedName>
    <definedName name="ObjetoContratacionOculto" localSheetId="9">#REF!</definedName>
    <definedName name="ObjetoContratacionOculto">#REF!</definedName>
    <definedName name="Obras" localSheetId="9">'[1]Informacion '!$S$7</definedName>
    <definedName name="Obras">'[2]Informacion '!$S$7</definedName>
    <definedName name="POADetallado" localSheetId="2">#REF!</definedName>
    <definedName name="POADetallado" localSheetId="9">#REF!</definedName>
    <definedName name="POADetallado">#REF!</definedName>
    <definedName name="PR" localSheetId="2">#REF!</definedName>
    <definedName name="PR" localSheetId="9">#REF!</definedName>
    <definedName name="PR">#REF!</definedName>
    <definedName name="PRL">[8]Hoja1!$A$3:$A$7</definedName>
    <definedName name="Probabilidad" localSheetId="2">#REF!</definedName>
    <definedName name="Probabilidad" localSheetId="9">#REF!</definedName>
    <definedName name="Probabilidad">#REF!</definedName>
    <definedName name="ProcedimientoOculto" localSheetId="9">#REF!</definedName>
    <definedName name="ProcedimientoOculto">#REF!</definedName>
    <definedName name="Producto" localSheetId="2">#REF!</definedName>
    <definedName name="Producto" localSheetId="9">#REF!</definedName>
    <definedName name="Producto">#REF!</definedName>
    <definedName name="Productos" localSheetId="2">#REF!</definedName>
    <definedName name="Productos" localSheetId="9">#REF!</definedName>
    <definedName name="Productos">#REF!</definedName>
    <definedName name="ProvinciaColumn" localSheetId="9">'[1]Informacion '!$E$3:$E$157</definedName>
    <definedName name="ProvinciaColumn">'[2]Informacion '!$E$3:$E$157</definedName>
    <definedName name="ProvinciaList" localSheetId="9">'[1]Informacion '!$C$3:$C$34</definedName>
    <definedName name="ProvinciaList">'[2]Informacion '!$C$3:$C$34</definedName>
    <definedName name="ProvinciaStart" localSheetId="9">'[1]Informacion '!$E$3</definedName>
    <definedName name="ProvinciaStart">'[2]Informacion '!$E$3</definedName>
    <definedName name="query___2025_01_08T084646.499" localSheetId="10" hidden="1">PACC!$A$1:$O$1398</definedName>
    <definedName name="RegionColumn">[5]PRODUCTOS!$A$1:$A$65</definedName>
    <definedName name="RegionColumn1">[5]SUBPRODUCTOS!$A$1:$A$194</definedName>
    <definedName name="RegionList">[5]PRODUCTOS!$D$2:$D$22</definedName>
    <definedName name="RegionStart">[5]PRODUCTOS!$A$1</definedName>
    <definedName name="RegionStart1">[5]SUBPRODUCTOS!$A$1</definedName>
    <definedName name="Resultados">[9]Hoja1!$A$2:$A$38</definedName>
    <definedName name="Servicios" localSheetId="9">'[1]Informacion '!$S$4</definedName>
    <definedName name="Servicios">'[2]Informacion '!$S$4</definedName>
    <definedName name="ServiciosConsultoria" localSheetId="9">'[1]Informacion '!$S$5</definedName>
    <definedName name="ServiciosConsultoria">'[2]Informacion '!$S$5</definedName>
    <definedName name="SubCapitulo">[3]Registro!$D$21</definedName>
    <definedName name="SubSetIdProducto" localSheetId="2">#REF!</definedName>
    <definedName name="SubSetIdProducto" localSheetId="9">#REF!</definedName>
    <definedName name="SubSetIdProducto">#REF!</definedName>
    <definedName name="SubsetProductos" localSheetId="2">#REF!</definedName>
    <definedName name="SubsetProductos" localSheetId="9">#REF!</definedName>
    <definedName name="SubsetProductos">#REF!</definedName>
    <definedName name="tipo" localSheetId="9">#REF!</definedName>
    <definedName name="tipo">#REF!</definedName>
    <definedName name="Tipoproductos" localSheetId="2">#REF!</definedName>
    <definedName name="Tipoproductos" localSheetId="9">#REF!</definedName>
    <definedName name="Tipoproductos">#REF!</definedName>
    <definedName name="TítuloColumna1">[4]!Lista_de_teléfono[[#Headers],[Departamento]]</definedName>
    <definedName name="TítuloDeColumna1">[4]!Datos[[#Headers],[Tarea]]</definedName>
    <definedName name="TítuloDeColumna2">[4]!Personas[[#Headers],[Nombre]]</definedName>
    <definedName name="TotalEstArea" localSheetId="9">#REF!</definedName>
    <definedName name="TotalEstArea">#REF!</definedName>
    <definedName name="TotalEstColumnName" localSheetId="9">#REF!</definedName>
    <definedName name="TotalEstColumnName">#REF!</definedName>
    <definedName name="TotalEstColumnValue" localSheetId="9">#REF!</definedName>
    <definedName name="TotalEstColumnValue">#REF!</definedName>
    <definedName name="TotalEstLabel" localSheetId="9">'[1]Informacion '!$U$3</definedName>
    <definedName name="TotalEstLabel">'[2]Informacion '!$U$3</definedName>
    <definedName name="TotalMonthlyExpenses">[10]RESUMEN!$F$9</definedName>
    <definedName name="TotalMonthlyIncome">[10]RESUMEN!$F$6</definedName>
    <definedName name="TotalMonthlySavings">[10]RESUMEN!$F$12</definedName>
    <definedName name="txtPersonalizado1">[4]Estatus!$H$4</definedName>
    <definedName name="txtPersonalizado2">[4]Estatus!$I$4</definedName>
    <definedName name="txtPersonalizado3">[4]Estatus!$J$4</definedName>
    <definedName name="txtPersonalizado4">[4]Estatus!$K$4</definedName>
    <definedName name="UnidadEjecutora">[3]Registro!$D$25</definedName>
    <definedName name="UnidadesList" localSheetId="9">'[1]Informacion '!$Q$3:$Q$43</definedName>
    <definedName name="UnidadesList">'[2]Informacion '!$Q$3:$Q$43</definedName>
    <definedName name="UNSPSCCode" localSheetId="9">[1]UNSPSC!$A:$A</definedName>
    <definedName name="UNSPSCCode">[2]UNSPSC!$A:$A</definedName>
    <definedName name="UNSPSCDes" localSheetId="9">[1]UNSPSC!$B:$B</definedName>
    <definedName name="UNSPSCDes">[2]UNSPSC!$B:$B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10" l="1"/>
  <c r="H63" i="9"/>
  <c r="H62" i="9"/>
  <c r="H61" i="9"/>
  <c r="H94" i="5"/>
  <c r="H93" i="5"/>
  <c r="H62" i="5"/>
  <c r="H49" i="5"/>
  <c r="H18" i="7" l="1"/>
  <c r="H17" i="7"/>
  <c r="H15" i="7"/>
  <c r="H14" i="7"/>
  <c r="H13" i="7"/>
  <c r="H12" i="7"/>
  <c r="H58" i="9"/>
  <c r="H69" i="9"/>
  <c r="H68" i="9"/>
  <c r="H67" i="9"/>
  <c r="H66" i="9"/>
  <c r="H60" i="9"/>
  <c r="H57" i="9"/>
  <c r="H56" i="9"/>
  <c r="H55" i="9"/>
  <c r="H54" i="9"/>
  <c r="H53" i="9"/>
  <c r="H52" i="9"/>
  <c r="H23" i="5"/>
  <c r="P13" i="6" l="1" a="1"/>
  <c r="P13" i="6" s="1"/>
  <c r="Q13" i="6" a="1"/>
  <c r="Q13" i="6" s="1"/>
  <c r="H14" i="9" l="1"/>
  <c r="E160" i="15"/>
  <c r="Q53" i="4" a="1"/>
  <c r="Q53" i="4" s="1"/>
  <c r="P53" i="4" a="1"/>
  <c r="P53" i="4" s="1"/>
  <c r="Q52" i="4" a="1"/>
  <c r="Q52" i="4" s="1"/>
  <c r="P54" i="4"/>
  <c r="P52" i="4" a="1"/>
  <c r="P52" i="4" s="1"/>
  <c r="Q54" i="4"/>
  <c r="P49" i="4"/>
  <c r="R88" i="14" l="1"/>
  <c r="P80" i="14"/>
  <c r="M80" i="14"/>
  <c r="L80" i="14"/>
  <c r="I80" i="14"/>
  <c r="H80" i="14"/>
  <c r="E80" i="14"/>
  <c r="P78" i="14"/>
  <c r="O78" i="14"/>
  <c r="N78" i="14"/>
  <c r="N80" i="14" s="1"/>
  <c r="M78" i="14"/>
  <c r="L78" i="14"/>
  <c r="K78" i="14"/>
  <c r="J78" i="14"/>
  <c r="I78" i="14"/>
  <c r="H78" i="14"/>
  <c r="G78" i="14"/>
  <c r="F78" i="14"/>
  <c r="F80" i="14" s="1"/>
  <c r="E78" i="14"/>
  <c r="Q77" i="14"/>
  <c r="R77" i="14" s="1"/>
  <c r="Q76" i="14"/>
  <c r="Q78" i="14" s="1"/>
  <c r="R78" i="14" s="1"/>
  <c r="P74" i="14"/>
  <c r="O74" i="14"/>
  <c r="O80" i="14" s="1"/>
  <c r="N74" i="14"/>
  <c r="M74" i="14"/>
  <c r="L74" i="14"/>
  <c r="K74" i="14"/>
  <c r="K80" i="14" s="1"/>
  <c r="J74" i="14"/>
  <c r="J80" i="14" s="1"/>
  <c r="I74" i="14"/>
  <c r="H74" i="14"/>
  <c r="G74" i="14"/>
  <c r="G80" i="14" s="1"/>
  <c r="F74" i="14"/>
  <c r="E74" i="14"/>
  <c r="Q73" i="14"/>
  <c r="Q72" i="14"/>
  <c r="Q74" i="14" s="1"/>
  <c r="L69" i="14"/>
  <c r="K69" i="14"/>
  <c r="P66" i="14"/>
  <c r="O66" i="14"/>
  <c r="N66" i="14"/>
  <c r="M66" i="14"/>
  <c r="M69" i="14" s="1"/>
  <c r="L66" i="14"/>
  <c r="K66" i="14"/>
  <c r="J66" i="14"/>
  <c r="I66" i="14"/>
  <c r="Q66" i="14" s="1"/>
  <c r="R66" i="14" s="1"/>
  <c r="H66" i="14"/>
  <c r="G66" i="14"/>
  <c r="F66" i="14"/>
  <c r="E66" i="14"/>
  <c r="E69" i="14" s="1"/>
  <c r="Q65" i="14"/>
  <c r="P63" i="14"/>
  <c r="O63" i="14"/>
  <c r="N63" i="14"/>
  <c r="M63" i="14"/>
  <c r="L63" i="14"/>
  <c r="K63" i="14"/>
  <c r="J63" i="14"/>
  <c r="I63" i="14"/>
  <c r="H63" i="14"/>
  <c r="Q63" i="14" s="1"/>
  <c r="R63" i="14" s="1"/>
  <c r="G63" i="14"/>
  <c r="F63" i="14"/>
  <c r="E63" i="14"/>
  <c r="Q62" i="14"/>
  <c r="P59" i="14"/>
  <c r="O59" i="14"/>
  <c r="N59" i="14"/>
  <c r="M59" i="14"/>
  <c r="L59" i="14"/>
  <c r="K59" i="14"/>
  <c r="J59" i="14"/>
  <c r="I59" i="14"/>
  <c r="H59" i="14"/>
  <c r="G59" i="14"/>
  <c r="F59" i="14"/>
  <c r="E59" i="14"/>
  <c r="Q58" i="14"/>
  <c r="Q57" i="14"/>
  <c r="Q59" i="14" s="1"/>
  <c r="R59" i="14" s="1"/>
  <c r="P54" i="14"/>
  <c r="O54" i="14"/>
  <c r="N54" i="14"/>
  <c r="M54" i="14"/>
  <c r="L54" i="14"/>
  <c r="K54" i="14"/>
  <c r="J54" i="14"/>
  <c r="I54" i="14"/>
  <c r="H54" i="14"/>
  <c r="G54" i="14"/>
  <c r="F54" i="14"/>
  <c r="E54" i="14"/>
  <c r="Q53" i="14"/>
  <c r="Q52" i="14"/>
  <c r="Q54" i="14" s="1"/>
  <c r="R54" i="14" s="1"/>
  <c r="P50" i="14"/>
  <c r="O50" i="14"/>
  <c r="N50" i="14"/>
  <c r="M50" i="14"/>
  <c r="L50" i="14"/>
  <c r="K50" i="14"/>
  <c r="J50" i="14"/>
  <c r="I50" i="14"/>
  <c r="H50" i="14"/>
  <c r="G50" i="14"/>
  <c r="F50" i="14"/>
  <c r="E50" i="14"/>
  <c r="Q49" i="14"/>
  <c r="Q48" i="14"/>
  <c r="Q50" i="14" s="1"/>
  <c r="R50" i="14" s="1"/>
  <c r="P44" i="14"/>
  <c r="P69" i="14" s="1"/>
  <c r="O44" i="14"/>
  <c r="O69" i="14" s="1"/>
  <c r="N44" i="14"/>
  <c r="N69" i="14" s="1"/>
  <c r="M44" i="14"/>
  <c r="L44" i="14"/>
  <c r="K44" i="14"/>
  <c r="J44" i="14"/>
  <c r="J69" i="14" s="1"/>
  <c r="I44" i="14"/>
  <c r="I69" i="14" s="1"/>
  <c r="H44" i="14"/>
  <c r="H69" i="14" s="1"/>
  <c r="G44" i="14"/>
  <c r="G69" i="14" s="1"/>
  <c r="F44" i="14"/>
  <c r="F69" i="14" s="1"/>
  <c r="E44" i="14"/>
  <c r="Q43" i="14"/>
  <c r="Q42" i="14"/>
  <c r="Q41" i="14"/>
  <c r="Q40" i="14"/>
  <c r="Q39" i="14"/>
  <c r="N36" i="14"/>
  <c r="J36" i="14"/>
  <c r="F36" i="14"/>
  <c r="Q34" i="14"/>
  <c r="R34" i="14" s="1"/>
  <c r="P34" i="14"/>
  <c r="O34" i="14"/>
  <c r="N34" i="14"/>
  <c r="M34" i="14"/>
  <c r="L34" i="14"/>
  <c r="K34" i="14"/>
  <c r="J34" i="14"/>
  <c r="I34" i="14"/>
  <c r="H34" i="14"/>
  <c r="G34" i="14"/>
  <c r="F34" i="14"/>
  <c r="E34" i="14"/>
  <c r="Q33" i="14"/>
  <c r="Q32" i="14"/>
  <c r="Q31" i="14"/>
  <c r="Q29" i="14"/>
  <c r="R29" i="14" s="1"/>
  <c r="P29" i="14"/>
  <c r="O29" i="14"/>
  <c r="N29" i="14"/>
  <c r="M29" i="14"/>
  <c r="L29" i="14"/>
  <c r="K29" i="14"/>
  <c r="J29" i="14"/>
  <c r="I29" i="14"/>
  <c r="H29" i="14"/>
  <c r="G29" i="14"/>
  <c r="F29" i="14"/>
  <c r="E29" i="14"/>
  <c r="Q28" i="14"/>
  <c r="Q27" i="14"/>
  <c r="Q26" i="14"/>
  <c r="Q25" i="14"/>
  <c r="P23" i="14"/>
  <c r="P36" i="14" s="1"/>
  <c r="O23" i="14"/>
  <c r="O36" i="14" s="1"/>
  <c r="N23" i="14"/>
  <c r="M23" i="14"/>
  <c r="M36" i="14" s="1"/>
  <c r="L23" i="14"/>
  <c r="L36" i="14" s="1"/>
  <c r="K23" i="14"/>
  <c r="K36" i="14" s="1"/>
  <c r="J23" i="14"/>
  <c r="I23" i="14"/>
  <c r="I36" i="14" s="1"/>
  <c r="H23" i="14"/>
  <c r="H36" i="14" s="1"/>
  <c r="G23" i="14"/>
  <c r="G36" i="14" s="1"/>
  <c r="F23" i="14"/>
  <c r="E23" i="14"/>
  <c r="E36" i="14" s="1"/>
  <c r="Q22" i="14"/>
  <c r="Q21" i="14"/>
  <c r="Q20" i="14"/>
  <c r="Q19" i="14"/>
  <c r="Q18" i="14"/>
  <c r="Q17" i="14"/>
  <c r="Q16" i="14"/>
  <c r="Q15" i="14"/>
  <c r="Q23" i="14" s="1"/>
  <c r="Q36" i="14" l="1"/>
  <c r="R23" i="14"/>
  <c r="R36" i="14" s="1"/>
  <c r="R74" i="14"/>
  <c r="R80" i="14" s="1"/>
  <c r="Q80" i="14"/>
  <c r="Q44" i="14"/>
  <c r="Q69" i="14" l="1"/>
  <c r="Q83" i="14" s="1"/>
  <c r="R44" i="14"/>
  <c r="R69" i="14" s="1"/>
  <c r="R83" i="14"/>
  <c r="P129" i="9" l="1"/>
  <c r="P127" i="9"/>
  <c r="P126" i="9"/>
  <c r="P125" i="9"/>
  <c r="P124" i="9"/>
  <c r="P123" i="9"/>
  <c r="P121" i="9"/>
  <c r="P120" i="9"/>
  <c r="P119" i="9"/>
  <c r="P111" i="9"/>
  <c r="P110" i="9"/>
  <c r="P109" i="9"/>
  <c r="P108" i="9"/>
  <c r="P107" i="9"/>
  <c r="P106" i="9"/>
  <c r="P105" i="9"/>
  <c r="P104" i="9"/>
  <c r="P103" i="9"/>
  <c r="P102" i="9"/>
  <c r="P101" i="9"/>
  <c r="P100" i="9"/>
  <c r="P99" i="9"/>
  <c r="P98" i="9"/>
  <c r="P97" i="9"/>
  <c r="P89" i="9"/>
  <c r="P88" i="9"/>
  <c r="P87" i="9"/>
  <c r="P86" i="9"/>
  <c r="P85" i="9"/>
  <c r="P84" i="9"/>
  <c r="P83" i="9"/>
  <c r="P82" i="9"/>
  <c r="P81" i="9"/>
  <c r="P80" i="9"/>
  <c r="P79" i="9"/>
  <c r="P78" i="9"/>
  <c r="P77" i="9"/>
  <c r="P43" i="9"/>
  <c r="P42" i="9"/>
  <c r="P41" i="9"/>
  <c r="P40" i="9"/>
  <c r="P39" i="9"/>
  <c r="P38" i="9"/>
  <c r="P37" i="9"/>
  <c r="P36" i="9"/>
  <c r="P35" i="9"/>
  <c r="P34" i="9"/>
  <c r="P26" i="9"/>
  <c r="P25" i="9"/>
  <c r="P24" i="9"/>
  <c r="P23" i="9"/>
  <c r="P22" i="9"/>
  <c r="P21" i="9"/>
  <c r="P20" i="9"/>
  <c r="P19" i="9"/>
  <c r="P18" i="9"/>
  <c r="P17" i="9"/>
  <c r="P16" i="9"/>
  <c r="P15" i="9"/>
  <c r="P13" i="9"/>
  <c r="P12" i="9"/>
  <c r="P16" i="8"/>
  <c r="P15" i="8"/>
  <c r="P14" i="8"/>
  <c r="P13" i="8"/>
  <c r="P12" i="8"/>
  <c r="P39" i="7"/>
  <c r="E34" i="10" s="1"/>
  <c r="P31" i="7"/>
  <c r="P30" i="7"/>
  <c r="P29" i="7"/>
  <c r="P28" i="7"/>
  <c r="P27" i="7"/>
  <c r="P26" i="7"/>
  <c r="P18" i="7"/>
  <c r="P15" i="7"/>
  <c r="P12" i="7"/>
  <c r="P101" i="5"/>
  <c r="P100" i="5"/>
  <c r="P99" i="5"/>
  <c r="P98" i="5"/>
  <c r="P97" i="5"/>
  <c r="P96" i="5"/>
  <c r="P95" i="5"/>
  <c r="P92" i="5"/>
  <c r="P84" i="5"/>
  <c r="P81" i="5"/>
  <c r="P82" i="5"/>
  <c r="P80" i="5"/>
  <c r="P78" i="5"/>
  <c r="P76" i="5"/>
  <c r="P75" i="5"/>
  <c r="P74" i="5"/>
  <c r="P73" i="5"/>
  <c r="P72" i="5"/>
  <c r="P64" i="5"/>
  <c r="P63" i="5"/>
  <c r="P61" i="5"/>
  <c r="P60" i="5"/>
  <c r="P59" i="5"/>
  <c r="P58" i="5"/>
  <c r="P57" i="5"/>
  <c r="P48" i="5"/>
  <c r="P47" i="5"/>
  <c r="P46" i="5"/>
  <c r="P45" i="5"/>
  <c r="P44" i="5"/>
  <c r="P43" i="5"/>
  <c r="P42" i="5"/>
  <c r="P41" i="5"/>
  <c r="P40" i="5"/>
  <c r="P39" i="5"/>
  <c r="P38" i="5"/>
  <c r="P37" i="5"/>
  <c r="P36" i="5"/>
  <c r="P35" i="5"/>
  <c r="P34" i="5"/>
  <c r="P26" i="5"/>
  <c r="P25" i="5"/>
  <c r="P23" i="5"/>
  <c r="P22" i="5"/>
  <c r="P21" i="5"/>
  <c r="P20" i="5"/>
  <c r="P19" i="5"/>
  <c r="P18" i="5"/>
  <c r="P17" i="5"/>
  <c r="P16" i="5"/>
  <c r="P15" i="5"/>
  <c r="P14" i="5"/>
  <c r="P13" i="5"/>
  <c r="P12" i="5"/>
  <c r="P69" i="6"/>
  <c r="P68" i="6"/>
  <c r="E24" i="10" s="1"/>
  <c r="P60" i="6"/>
  <c r="E23" i="10" s="1"/>
  <c r="P52" i="6"/>
  <c r="P51" i="6"/>
  <c r="P50" i="6"/>
  <c r="P49" i="6"/>
  <c r="P48" i="6"/>
  <c r="P47" i="6"/>
  <c r="P46" i="6"/>
  <c r="P38" i="6"/>
  <c r="E21" i="10" s="1"/>
  <c r="P30" i="6"/>
  <c r="P29" i="6"/>
  <c r="P28" i="6"/>
  <c r="P27" i="6"/>
  <c r="P26" i="6"/>
  <c r="P25" i="6"/>
  <c r="P24" i="6"/>
  <c r="P23" i="6"/>
  <c r="P15" i="6"/>
  <c r="P14" i="6"/>
  <c r="P12" i="6"/>
  <c r="P138" i="4"/>
  <c r="P137" i="4"/>
  <c r="P136" i="4"/>
  <c r="P135" i="4"/>
  <c r="P134" i="4"/>
  <c r="P133" i="4"/>
  <c r="P132" i="4"/>
  <c r="P131" i="4"/>
  <c r="P123" i="4"/>
  <c r="P122" i="4"/>
  <c r="P121" i="4"/>
  <c r="P120" i="4"/>
  <c r="P112" i="4"/>
  <c r="P111" i="4"/>
  <c r="P110" i="4"/>
  <c r="P109" i="4"/>
  <c r="P108" i="4"/>
  <c r="P107" i="4"/>
  <c r="P106" i="4"/>
  <c r="P105" i="4"/>
  <c r="P97" i="4"/>
  <c r="P96" i="4"/>
  <c r="P95" i="4"/>
  <c r="P94" i="4"/>
  <c r="P86" i="4"/>
  <c r="P85" i="4"/>
  <c r="P84" i="4"/>
  <c r="P83" i="4"/>
  <c r="P82" i="4"/>
  <c r="P81" i="4"/>
  <c r="P80" i="4"/>
  <c r="P72" i="4"/>
  <c r="P71" i="4"/>
  <c r="P70" i="4"/>
  <c r="P69" i="4"/>
  <c r="P68" i="4"/>
  <c r="P67" i="4"/>
  <c r="P66" i="4"/>
  <c r="P65" i="4"/>
  <c r="P64" i="4"/>
  <c r="P63" i="4"/>
  <c r="P55" i="4"/>
  <c r="P51" i="4"/>
  <c r="P50" i="4"/>
  <c r="P48" i="4"/>
  <c r="P40" i="4"/>
  <c r="P39" i="4"/>
  <c r="P38" i="4"/>
  <c r="P37" i="4"/>
  <c r="P36" i="4"/>
  <c r="P35" i="4"/>
  <c r="P34" i="4"/>
  <c r="P33" i="4"/>
  <c r="P32" i="4"/>
  <c r="P31" i="4"/>
  <c r="P30" i="4"/>
  <c r="P28" i="4"/>
  <c r="P29" i="4"/>
  <c r="P27" i="4"/>
  <c r="P26" i="4"/>
  <c r="P25" i="4"/>
  <c r="P24" i="4"/>
  <c r="P23" i="4"/>
  <c r="P13" i="4"/>
  <c r="P14" i="4"/>
  <c r="P15" i="4"/>
  <c r="P12" i="4"/>
  <c r="E28" i="10" l="1"/>
  <c r="E29" i="10"/>
  <c r="E9" i="10"/>
  <c r="E15" i="10"/>
  <c r="E16" i="10"/>
  <c r="E22" i="10"/>
  <c r="E27" i="10"/>
  <c r="E26" i="10"/>
  <c r="E30" i="10"/>
  <c r="E40" i="10"/>
  <c r="E32" i="10"/>
  <c r="E12" i="10"/>
  <c r="E14" i="10"/>
  <c r="E17" i="10"/>
  <c r="E19" i="10"/>
  <c r="E39" i="10"/>
  <c r="E44" i="10"/>
  <c r="E13" i="10"/>
  <c r="E43" i="10"/>
  <c r="E10" i="10"/>
  <c r="E11" i="10"/>
  <c r="E20" i="10"/>
  <c r="E33" i="10"/>
  <c r="E36" i="10"/>
  <c r="E42" i="10"/>
  <c r="H120" i="9"/>
  <c r="H121" i="9"/>
  <c r="H122" i="9"/>
  <c r="H123" i="9"/>
  <c r="H124" i="9"/>
  <c r="H125" i="9"/>
  <c r="H126" i="9"/>
  <c r="H127" i="9"/>
  <c r="H128" i="9"/>
  <c r="H129" i="9"/>
  <c r="H119" i="9"/>
  <c r="H98" i="9"/>
  <c r="H99" i="9"/>
  <c r="H100" i="9"/>
  <c r="H101" i="9"/>
  <c r="H102" i="9"/>
  <c r="H103" i="9"/>
  <c r="H104" i="9"/>
  <c r="H105" i="9"/>
  <c r="H106" i="9"/>
  <c r="H107" i="9"/>
  <c r="H108" i="9"/>
  <c r="H109" i="9"/>
  <c r="H110" i="9"/>
  <c r="H111" i="9"/>
  <c r="H97" i="9"/>
  <c r="H78" i="9"/>
  <c r="H79" i="9"/>
  <c r="H80" i="9"/>
  <c r="H81" i="9"/>
  <c r="H82" i="9"/>
  <c r="H83" i="9"/>
  <c r="H84" i="9"/>
  <c r="H85" i="9"/>
  <c r="H86" i="9"/>
  <c r="H87" i="9"/>
  <c r="H88" i="9"/>
  <c r="H89" i="9"/>
  <c r="H77" i="9"/>
  <c r="H35" i="9"/>
  <c r="H36" i="9"/>
  <c r="H37" i="9"/>
  <c r="H38" i="9"/>
  <c r="H39" i="9"/>
  <c r="H40" i="9"/>
  <c r="H41" i="9"/>
  <c r="H42" i="9"/>
  <c r="H43" i="9"/>
  <c r="H34" i="9"/>
  <c r="H23" i="9"/>
  <c r="H24" i="9"/>
  <c r="H25" i="9"/>
  <c r="H26" i="9"/>
  <c r="H21" i="9"/>
  <c r="H22" i="9"/>
  <c r="H13" i="9"/>
  <c r="H15" i="9"/>
  <c r="H16" i="9"/>
  <c r="H17" i="9"/>
  <c r="H18" i="9"/>
  <c r="H19" i="9"/>
  <c r="H20" i="9"/>
  <c r="H12" i="9"/>
  <c r="H13" i="8"/>
  <c r="H14" i="8"/>
  <c r="H15" i="8"/>
  <c r="H16" i="8"/>
  <c r="H12" i="8"/>
  <c r="H39" i="7"/>
  <c r="H29" i="7"/>
  <c r="H30" i="7"/>
  <c r="H31" i="7"/>
  <c r="H28" i="7"/>
  <c r="H26" i="7"/>
  <c r="H100" i="5"/>
  <c r="H99" i="5"/>
  <c r="H98" i="5"/>
  <c r="H95" i="5"/>
  <c r="H96" i="5"/>
  <c r="H97" i="5"/>
  <c r="H92" i="5"/>
  <c r="H73" i="5"/>
  <c r="H74" i="5"/>
  <c r="H75" i="5"/>
  <c r="H76" i="5"/>
  <c r="H77" i="5"/>
  <c r="H78" i="5"/>
  <c r="H79" i="5"/>
  <c r="H80" i="5"/>
  <c r="H81" i="5"/>
  <c r="H82" i="5"/>
  <c r="H83" i="5"/>
  <c r="H84" i="5"/>
  <c r="H72" i="5"/>
  <c r="H58" i="5"/>
  <c r="H59" i="5"/>
  <c r="H60" i="5"/>
  <c r="H61" i="5"/>
  <c r="H63" i="5"/>
  <c r="H64" i="5"/>
  <c r="H57" i="5"/>
  <c r="H35" i="5"/>
  <c r="H36" i="5"/>
  <c r="H37" i="5"/>
  <c r="H38" i="5"/>
  <c r="H39" i="5"/>
  <c r="H40" i="5"/>
  <c r="H41" i="5"/>
  <c r="H42" i="5"/>
  <c r="H43" i="5"/>
  <c r="H44" i="5"/>
  <c r="H45" i="5"/>
  <c r="H46" i="5"/>
  <c r="H47" i="5"/>
  <c r="H48" i="5"/>
  <c r="H34" i="5"/>
  <c r="H25" i="5"/>
  <c r="H26" i="5"/>
  <c r="H22" i="5"/>
  <c r="H21" i="5"/>
  <c r="H20" i="5"/>
  <c r="H19" i="5"/>
  <c r="H18" i="5"/>
  <c r="H13" i="5"/>
  <c r="H14" i="5"/>
  <c r="H15" i="5"/>
  <c r="H12" i="5"/>
  <c r="H60" i="6"/>
  <c r="H52" i="6"/>
  <c r="H48" i="6"/>
  <c r="H38" i="6"/>
  <c r="H30" i="6"/>
  <c r="H29" i="6"/>
  <c r="H28" i="6"/>
  <c r="H27" i="6"/>
  <c r="H26" i="6"/>
  <c r="H25" i="6"/>
  <c r="H24" i="6"/>
  <c r="H23" i="6"/>
  <c r="H15" i="6"/>
  <c r="H14" i="6"/>
  <c r="H12" i="6"/>
  <c r="H138" i="4"/>
  <c r="H137" i="4"/>
  <c r="H136" i="4"/>
  <c r="H135" i="4"/>
  <c r="H134" i="4"/>
  <c r="H133" i="4"/>
  <c r="H123" i="4"/>
  <c r="H120" i="4"/>
  <c r="H112" i="4"/>
  <c r="H111" i="4"/>
  <c r="H110" i="4"/>
  <c r="H109" i="4"/>
  <c r="H108" i="4"/>
  <c r="H107" i="4"/>
  <c r="H105" i="4"/>
  <c r="H72" i="4"/>
  <c r="H71" i="4"/>
  <c r="H70" i="4"/>
  <c r="H69" i="4"/>
  <c r="H68" i="4"/>
  <c r="H63" i="4"/>
  <c r="H55" i="4"/>
  <c r="H53" i="4"/>
  <c r="H50" i="4"/>
  <c r="H49" i="4"/>
  <c r="H40" i="4"/>
  <c r="H24" i="4"/>
  <c r="H25" i="4"/>
  <c r="H26" i="4"/>
  <c r="H27" i="4"/>
  <c r="H28" i="4"/>
  <c r="H29" i="4"/>
  <c r="H30" i="4"/>
  <c r="H31" i="4"/>
  <c r="H32" i="4"/>
  <c r="H33" i="4"/>
  <c r="H34" i="4"/>
  <c r="H35" i="4"/>
  <c r="H23" i="4"/>
  <c r="H13" i="4"/>
  <c r="H14" i="4"/>
  <c r="H15" i="4"/>
  <c r="H12" i="4"/>
  <c r="E38" i="10"/>
  <c r="E45" i="10" l="1"/>
  <c r="E37" i="10"/>
  <c r="E35" i="10"/>
  <c r="E31" i="10"/>
  <c r="E25" i="10"/>
  <c r="E18" i="10"/>
  <c r="E46" i="10" l="1"/>
  <c r="E51"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2DB3C5A-FF55-4228-BFDE-B19D68E7D433}" odcFile="C:\Users\edwin\Downloads\query - 2025-01-08T084646.499.iqy" keepAlive="1" name="query - 2025-01-08T084646.499" type="5" refreshedVersion="7" minRefreshableVersion="3" saveData="1">
    <dbPr connection="Provider=Microsoft.Office.List.OLEDB.2.0;Data Source=&quot;&quot;;ApplicationName=Excel;Version=12.0.0.0" command="&lt;LIST&gt;&lt;VIEWGUID&gt;C9F445D8-3640-49D3-800A-9B38C3F93960&lt;/VIEWGUID&gt;&lt;LISTNAME&gt;5203892a-06c7-4caa-aee5-ee262f1714c7&lt;/LISTNAME&gt;&lt;LISTWEB&gt;https://consejodedrogas.sharepoint.com/sites/BasedeDatos/_vti_bin&lt;/LISTWEB&gt;&lt;LISTSUBWEB&gt;&lt;/LISTSUBWEB&gt;&lt;ROOTFOLDER&gt;&lt;/ROOTFOLDER&gt;&lt;/LIST&gt;" commandType="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<sst xmlns="http://schemas.openxmlformats.org/spreadsheetml/2006/main" count="15342" uniqueCount="2055">
  <si>
    <t>DEPARTAMENTO DE PLANIFICACIÓN Y DESARROLLO (DPyD)</t>
  </si>
  <si>
    <r>
      <rPr>
        <b/>
        <sz val="14"/>
        <color theme="1"/>
        <rFont val="Calibri"/>
        <family val="2"/>
        <scheme val="minor"/>
      </rPr>
      <t>CONSEJO NACIONAL DE DROGAS</t>
    </r>
    <r>
      <rPr>
        <sz val="11"/>
        <color theme="1"/>
        <rFont val="Calibri"/>
        <family val="2"/>
        <scheme val="minor"/>
      </rPr>
      <t xml:space="preserve">
DEPARTAMENTO DE PLANIFICACIÓN Y DESARROLLO</t>
    </r>
  </si>
  <si>
    <t>Versión: 01</t>
  </si>
  <si>
    <t>POA-PyD-01</t>
  </si>
  <si>
    <t>PLAN OPERATIVO ANUAL 2024</t>
  </si>
  <si>
    <t>SECCIÓN DE FIRMAS</t>
  </si>
  <si>
    <t>ELABORÓ</t>
  </si>
  <si>
    <t>REVISÓ</t>
  </si>
  <si>
    <t>APROBÓ</t>
  </si>
  <si>
    <r>
      <t xml:space="preserve">José Cruz
Auxiliar
</t>
    </r>
    <r>
      <rPr>
        <sz val="11"/>
        <color theme="1"/>
        <rFont val="Calibri"/>
        <family val="2"/>
        <scheme val="minor"/>
      </rPr>
      <t>Planificación y Desarrollo</t>
    </r>
  </si>
  <si>
    <r>
      <t xml:space="preserve">Ing. Edwin Del Valle
Encargado
</t>
    </r>
    <r>
      <rPr>
        <sz val="11"/>
        <color theme="1"/>
        <rFont val="Calibri"/>
        <family val="2"/>
        <scheme val="minor"/>
      </rPr>
      <t>Planificación y Desarrollo</t>
    </r>
  </si>
  <si>
    <t>CONTROL DE CAMBIOS Y MEJORAS</t>
  </si>
  <si>
    <t>VERSION</t>
  </si>
  <si>
    <t>SECCIÓN MODIFICADA</t>
  </si>
  <si>
    <t>DESCRIPCIÓN DEL CAMBIO</t>
  </si>
  <si>
    <t>FECHA DE MODIFICACIÓN</t>
  </si>
  <si>
    <t>01</t>
  </si>
  <si>
    <t>--</t>
  </si>
  <si>
    <t>Documento nuevo</t>
  </si>
  <si>
    <t>DEPARTAMENTO DE PLANIFICACIÓN Y DESARROLLO (PyD)</t>
  </si>
  <si>
    <t>PLAN OPERATIVO ANUAL CND</t>
  </si>
  <si>
    <t>ÍNDICE DE CONTENIDO</t>
  </si>
  <si>
    <t>HOJA</t>
  </si>
  <si>
    <t xml:space="preserve">SIGLAS </t>
  </si>
  <si>
    <t>UNIDADES ORGANIZATIVAS</t>
  </si>
  <si>
    <t>DESPACHO</t>
  </si>
  <si>
    <t>DESPACHO DEL PRESIDENTE</t>
  </si>
  <si>
    <t>DPyD</t>
  </si>
  <si>
    <t>Departamento de Planificación y Desarrollo</t>
  </si>
  <si>
    <t>RRHH</t>
  </si>
  <si>
    <t>Departamento de Recursos Humanos</t>
  </si>
  <si>
    <t>DRI</t>
  </si>
  <si>
    <t>Departamento de Relaciones Internacionales</t>
  </si>
  <si>
    <t>DTIC</t>
  </si>
  <si>
    <t>Departamento de Tecnología de la Información y Comunicación</t>
  </si>
  <si>
    <t>DJ</t>
  </si>
  <si>
    <t>Departamento Jurídico</t>
  </si>
  <si>
    <t>DC</t>
  </si>
  <si>
    <t xml:space="preserve">Departamento de Comunicaciones </t>
  </si>
  <si>
    <t>OAI</t>
  </si>
  <si>
    <t xml:space="preserve">Oficina de Libre Acceso a la Información </t>
  </si>
  <si>
    <t>EFPD</t>
  </si>
  <si>
    <t>Escuela de Formación en Políticas de Drogas</t>
  </si>
  <si>
    <t>DAF</t>
  </si>
  <si>
    <t>DIRECCIÓN ADMINISTRATIVA Y FINANCIERA</t>
  </si>
  <si>
    <t>DVC</t>
  </si>
  <si>
    <t>División de Contabilidad</t>
  </si>
  <si>
    <t>DVT</t>
  </si>
  <si>
    <t>División de Tesoreria</t>
  </si>
  <si>
    <t>DVSG</t>
  </si>
  <si>
    <t>División de Servicios Generales</t>
  </si>
  <si>
    <t>SAS</t>
  </si>
  <si>
    <t>Sección de Almacen y Suministro</t>
  </si>
  <si>
    <t>SCC</t>
  </si>
  <si>
    <t>Sección de Compras y Contrataciones</t>
  </si>
  <si>
    <t>DEPDPS</t>
  </si>
  <si>
    <t>DIRECCIÓN DE ESTRATEGIA EN PREVENCIÓN DE DROGAS Y PROMOCIÓN DE LA SALUD</t>
  </si>
  <si>
    <t>DEPREI</t>
  </si>
  <si>
    <t>Departamento de Educación Preventiva Integral</t>
  </si>
  <si>
    <t>DPC</t>
  </si>
  <si>
    <t>Departamento de Prevención Comunitaria</t>
  </si>
  <si>
    <t>DEPREDEPORTE</t>
  </si>
  <si>
    <t>Departamento de Prevención en el Deporte</t>
  </si>
  <si>
    <t>DEPRAL</t>
  </si>
  <si>
    <t>Departamento de Prevención en el Área Laboral</t>
  </si>
  <si>
    <t>DEATRIS</t>
  </si>
  <si>
    <t>DIRECCIÓN DE ESTRATEGIA EN ATENCIÓN, TRATAMIENTO, REHABILITACIÓN E INTEGRACIÓN SOCIAL</t>
  </si>
  <si>
    <t>DSAUDD</t>
  </si>
  <si>
    <t>Departamento de Servicios de Atención a Usuarios y Dependientes de Drogas</t>
  </si>
  <si>
    <t>DRIS</t>
  </si>
  <si>
    <t>Departamento de Rehabilitación e Integración Social</t>
  </si>
  <si>
    <t>ODD</t>
  </si>
  <si>
    <t>OBSERVATORIO DOMINICANO DE DROGAS</t>
  </si>
  <si>
    <t>DID</t>
  </si>
  <si>
    <t>Departamento de Investigación y Documentación</t>
  </si>
  <si>
    <t>DR</t>
  </si>
  <si>
    <t>DEPARTAMENTOS REGIONALES</t>
  </si>
  <si>
    <t>DROZAMA</t>
  </si>
  <si>
    <t>Departamento Regional Ozama</t>
  </si>
  <si>
    <t>DRVALDESIA</t>
  </si>
  <si>
    <t>Departamento Regional Valdesia</t>
  </si>
  <si>
    <t>DRCNORESTE</t>
  </si>
  <si>
    <t>Departamento Regional Cibao Noreste</t>
  </si>
  <si>
    <t>DRCNORTE</t>
  </si>
  <si>
    <t>Departamento Regional Cibao Norte</t>
  </si>
  <si>
    <t>DREN</t>
  </si>
  <si>
    <t>Departamento Regional Enriquillo</t>
  </si>
  <si>
    <t>DRHI</t>
  </si>
  <si>
    <t>Departamento Regional Higüamo</t>
  </si>
  <si>
    <t>RESUMEN FINANCIERO</t>
  </si>
  <si>
    <t>PLAN DE COMPRAS Y CONTRATACIONES</t>
  </si>
  <si>
    <t>PLAN OPERATIVO ANUAL 
CONSEJO NACIONAL DE DROGAS
POA 2025</t>
  </si>
  <si>
    <t>AÑO 2025</t>
  </si>
  <si>
    <t>Codificación</t>
  </si>
  <si>
    <t>Renglón de Planificación</t>
  </si>
  <si>
    <t>Gestión de Riesgos</t>
  </si>
  <si>
    <t>Renglón Financiero</t>
  </si>
  <si>
    <t>ID</t>
  </si>
  <si>
    <t>Unidad
de Medida</t>
  </si>
  <si>
    <t>Entregable
Medio de Verificación</t>
  </si>
  <si>
    <t>Meta Anual</t>
  </si>
  <si>
    <t>Primer
Trimestre</t>
  </si>
  <si>
    <t>Segundo
Trimestre</t>
  </si>
  <si>
    <t>Tercer
Trimestre</t>
  </si>
  <si>
    <t>Cuarto
Trimestre</t>
  </si>
  <si>
    <t>Riesgo Asociado</t>
  </si>
  <si>
    <t>Acción de mitigación</t>
  </si>
  <si>
    <t xml:space="preserve">Involucrados </t>
  </si>
  <si>
    <t xml:space="preserve">Presupuesto </t>
  </si>
  <si>
    <t>DESPACHO.1.0</t>
  </si>
  <si>
    <t>DESPACHO.2.0</t>
  </si>
  <si>
    <t>DESPACHO.3.0</t>
  </si>
  <si>
    <t>DESPACHO.4.0</t>
  </si>
  <si>
    <t>PRODUCTO</t>
  </si>
  <si>
    <t>Descripción</t>
  </si>
  <si>
    <t>Estructura del CND y sus expresiones desconcentradas ampliadas</t>
  </si>
  <si>
    <t>Consiste en la habilitación de los nuevos Departamentos Regionales aprobados por el MAP mediante resolución CND-05-2021 de la Modificación de la Estructura Organizacional del CND</t>
  </si>
  <si>
    <t>Alianzas estratégicas nacionales e internacionales formalizadas</t>
  </si>
  <si>
    <t>Consiste en la identificación, formalización y gestión de alianzas con organismos nacionales e internacionales que apoyen el desarrollo de programas preventivos y de atención, fortaleciendo la capacidad del Consejo Nacional de Drogas para implementar políticas efectivas.</t>
  </si>
  <si>
    <t>Monitoreo y Evaluación Estratégica del PEI Institucional Ejecutados</t>
  </si>
  <si>
    <t>Este producto abarca la supervisión de los avances del Plan Estratégico Institucional (PEI) del Consejo Nacional de Drogas, con un enfoque en la evaluación del impacto de los productos y proyectos ejecutados por las direcciones</t>
  </si>
  <si>
    <t>Accesorios y equipos mejorados</t>
  </si>
  <si>
    <t>Se refiere a la optimización y/o actualización en términos de funcionalidad, eficiencia, durabilidad y/o características de los accesorios de oficinas y equipos tecnológicos del CND.</t>
  </si>
  <si>
    <t>Unidades Desconcentradas habilitadas con recursos</t>
  </si>
  <si>
    <t>Informe de estructuración y dotación de recursos a las Regionales</t>
  </si>
  <si>
    <t>Acuerdos de cooperación formalizados</t>
  </si>
  <si>
    <t>Convenios firmados, reportes de actividades conjuntas y listados de recursos movilizados</t>
  </si>
  <si>
    <t>Número de reportes de monitoreo y evaluaciones estratégicas realizadas</t>
  </si>
  <si>
    <t>Informes de evaluación, indicadores PEI actualizados y planes de mejora derivados de los análisis</t>
  </si>
  <si>
    <t>Cantidad de gestiones realizadas</t>
  </si>
  <si>
    <t>Informe detallado de las acciones realizadas</t>
  </si>
  <si>
    <t>DAF, Planificación y Desarrollo</t>
  </si>
  <si>
    <t>Todas las instituciones públicas y privadas</t>
  </si>
  <si>
    <t>Todas las áreas</t>
  </si>
  <si>
    <t>DAF, TIC</t>
  </si>
  <si>
    <t>Dificultades en la asignacición presupuestaria para la dotación de recursos</t>
  </si>
  <si>
    <t>Realizar análisis financieros regulares y ajustar los presupuestos según las condiciones económicas locales.</t>
  </si>
  <si>
    <t>Falta de interés o compromiso por parte de las instituciones o socios internacionales</t>
  </si>
  <si>
    <t>Realizar estudios de interés y mapeo de actores clave para identificar prioridades comunes y garantizar una propuesta de valor que motive a las partes interesadas</t>
  </si>
  <si>
    <t>Falta de datos confiables o demora en la entrega de información por parte de las direcciones involucradas</t>
  </si>
  <si>
    <t>Diseñar un calendario con fechas específicas para la entrega de datos, acompañado de directrices claras sobre la calidad y el formato de los mismos</t>
  </si>
  <si>
    <t>Falta de recursos Financieros</t>
  </si>
  <si>
    <t>Dar seguimiento a las partida presupuestaria</t>
  </si>
  <si>
    <t>DPyD.1.0</t>
  </si>
  <si>
    <t>DPyD.2.0</t>
  </si>
  <si>
    <t>Planificación Operativa Anual 2026 formulada</t>
  </si>
  <si>
    <t>Consiste en la coordinación del proceso de formulación de los planes operativos anuales del CND, para concretizar los objetivos establecidos en el PEI, expresados como los resultados, productos y actividades que cada área ejecutará en el periodo de un año.</t>
  </si>
  <si>
    <t>DPyD.3.0</t>
  </si>
  <si>
    <t>Plan Anual de Compras y Contrataciones elaborado y monitoreado.</t>
  </si>
  <si>
    <t>Hace referencia a proceso de identificación de requerimiento que realizan las áreas para cumplir con sus compromisos institucionales de acuerdo con la producción definida, Además, incluye el proceso de seguimiento trimestral de las compras realizadas en el periodo.</t>
  </si>
  <si>
    <t>DPyD.4.0</t>
  </si>
  <si>
    <t>Planificación Operativa monitoreada y evaluada</t>
  </si>
  <si>
    <t>Se refiere al monitoreo y evaluación periódica (anual, semestral y trimestral) de la planificación operativa a fin de dar seguimiento a su implementación, medir la eficacia en el cumplimiento de las metas y recomendar las acciones correctivas pertinentes para el logro de los objetivos institucionales.</t>
  </si>
  <si>
    <t>DPyD.5.0</t>
  </si>
  <si>
    <t>Memoria de Rendición de Cuenta 2025 elaborada</t>
  </si>
  <si>
    <t>Consiste en la elaboración de un documento que recopila el logro anual de los objetivos institucionales, de acuerdo a los lineamientos determinados por el MINPRE.</t>
  </si>
  <si>
    <t>DPyD.6.0</t>
  </si>
  <si>
    <t>Procesos institucionales documentados y automatizados</t>
  </si>
  <si>
    <t>Consiste en el levantamiento y actualización de los procesos que se llevan a cabo por área organizacional, permitiendo una visión sistemática de todas las actividades del ministerio, así como la automatización  documental a fin de agilizar la búsqueda y consulta de la información y mejorar en la gestión de los procesos.</t>
  </si>
  <si>
    <t>DPyD.7.0</t>
  </si>
  <si>
    <t>Actualización de autoevaluación CAF y plan de mejora</t>
  </si>
  <si>
    <t>Consiste en la actualización de la autoevaluación CAF haciendo de ella una metodología que permita el mejoramiento de la gestión de calidad institucional e identifique a través de autodiagnóstico, los puntos fuertes y las áreas de mejoras del ministerio</t>
  </si>
  <si>
    <t>DPyD.8.0</t>
  </si>
  <si>
    <t>Carta Compromiso al ciudadano actualizada</t>
  </si>
  <si>
    <t>Se refiere a la definición y seguimiento al cumplimiento de los compromisos asumidos por la Institución en los servicios prestados externamente.</t>
  </si>
  <si>
    <t>DPyD.9.0</t>
  </si>
  <si>
    <t>Anteproyecto de presupuesto formulado</t>
  </si>
  <si>
    <t>Se refiere a la formulación de documento que presenta de forma detallada las estimaciones financiera preliminares para los planes, programas, proyectos y actividades del CND</t>
  </si>
  <si>
    <t>DPyD.10.0</t>
  </si>
  <si>
    <t>Sistema de monitoreo interno implementado</t>
  </si>
  <si>
    <t>DPyD.11.0</t>
  </si>
  <si>
    <t>Accesorios y equipos mejorado</t>
  </si>
  <si>
    <t>Consiste en la implementación de herramientas y procedimientos diseñados para evaluar y supervisar operaciones y actividades del CND, para mejorar la eficiencia, transparencia y la eficacia operativa</t>
  </si>
  <si>
    <t>se refiere a la optimización y/o actualización en termino de funcionalidad, eficiencia, durabilidad y/o características de los accesorios de oficina y equipos tecnológicos del CND.</t>
  </si>
  <si>
    <t>Informe Anual de Avance del PEI elaborado</t>
  </si>
  <si>
    <t>Plan Operativo Anual, formulado</t>
  </si>
  <si>
    <t>Documento POA 2025 consolidado</t>
  </si>
  <si>
    <t>Taller de formulación POA impartido</t>
  </si>
  <si>
    <t>Reporte de actividad</t>
  </si>
  <si>
    <t>Taller SIMEC impartido</t>
  </si>
  <si>
    <t>PACC elaborado y monitoreado.</t>
  </si>
  <si>
    <t>PACC 2025 consolidado y remitido al departamento de compras, correo solicitud de validación a las áreas correspondientes (DRRHH, DTIC, servicios generales</t>
  </si>
  <si>
    <t>Informes de evaluación elaborados y publicados</t>
  </si>
  <si>
    <t>Informe de evaluación POA, informe de monitoreo trimestral y semestral</t>
  </si>
  <si>
    <t>Memoria rendición de cuentas elaborada</t>
  </si>
  <si>
    <t>Memoria de rendición de cuentas Anual cargado al SAMI. informe de rendición de cuentas semestral</t>
  </si>
  <si>
    <t>Documentaciones trabajadas</t>
  </si>
  <si>
    <t>Documentos modificados o elaborados</t>
  </si>
  <si>
    <t>Propuestas de modificación de estructuras Organizacional</t>
  </si>
  <si>
    <t>Propuesta remitida la MAE para su consideración</t>
  </si>
  <si>
    <t>Guía/ informe resumen ,informe avance plan de mejora actualizado y remitido al MAP</t>
  </si>
  <si>
    <t>Guía e informe resumen CAF actualizada, Informe avance plan de mejora actualizado.</t>
  </si>
  <si>
    <t>Informe avance plan de mejora actualizado y remitido al MAP</t>
  </si>
  <si>
    <t>Informe avance plan de mejora actualizado</t>
  </si>
  <si>
    <t>Carta compromiso implementada</t>
  </si>
  <si>
    <t>Carta compromiso publicada</t>
  </si>
  <si>
    <t>Anteproyecto firmado, sellado por la MAE y remitido a DIGEPRES</t>
  </si>
  <si>
    <t>% Indicador de la NOBACI</t>
  </si>
  <si>
    <t>print Socreen del portal que representa los indicadores de gestión</t>
  </si>
  <si>
    <t>% Indicador del  IGP</t>
  </si>
  <si>
    <t>Print Socreeen del portal que representa LOS INDICADORES DE GESTIÓN</t>
  </si>
  <si>
    <t>% indicador del ICI</t>
  </si>
  <si>
    <t>% Indicador del SISMAP</t>
  </si>
  <si>
    <t>DAF,RRHH, TIC, Todas las áreas</t>
  </si>
  <si>
    <t>Todas las áreas del CND</t>
  </si>
  <si>
    <t>Ministerio de Deportes de San Francisco</t>
  </si>
  <si>
    <t>Área solicitada</t>
  </si>
  <si>
    <t>Responsables del proceso Comité de Calidad y MAE</t>
  </si>
  <si>
    <t>Toda la institución</t>
  </si>
  <si>
    <t>PYD, DAF y MAE</t>
  </si>
  <si>
    <t>Remisión tardía e incompleta de las informaciones y/o evidencias de las áreas</t>
  </si>
  <si>
    <t>Recordatorio e interacción continua con las áreas durante el proceso</t>
  </si>
  <si>
    <t>Enlace designado no cumple con el perfil establecido</t>
  </si>
  <si>
    <t>Socializar el perfil del enlace de planificación .</t>
  </si>
  <si>
    <t>Retraso en la entrega de la informacion e identificación de la producción</t>
  </si>
  <si>
    <t>Asistencia y acompañamiento continuo durante el proceso de formulación</t>
  </si>
  <si>
    <t>Remisión tardía o incompleta de la matriz de identificación y/o monitoreo de requerimiento de compras</t>
  </si>
  <si>
    <t>Asistencia y acompañamiento durante el proceso, sensibilizar respecto de la importancia de la remisión de los requerimientos</t>
  </si>
  <si>
    <t>Remisión tardía e incompleta de las informaciones y/o evidencias</t>
  </si>
  <si>
    <t>Poca colaboración de las áreas en la remisión oportuna de las informaciones</t>
  </si>
  <si>
    <t>Seguimiento y Sensibilización  a las áreas respecto de la importancia de la remisión oportuna de los insumos</t>
  </si>
  <si>
    <t>Retraso en la validación de la solicitud por posibles ajustes requeridos</t>
  </si>
  <si>
    <t>Velar porque las solicitudes remitidas al MAP cuenten con los requerimientos necesarios, a través del seguimiento continuo con la Analista</t>
  </si>
  <si>
    <t>Recepción tardía y/o falta de evidencias para sustentar los puntos fuertes y el cumplimiento de los planes de mejoras identificados</t>
  </si>
  <si>
    <t>Establecimiento de calendario de trabajo y su seguimiento a través del comité</t>
  </si>
  <si>
    <t>Que los servicios no cumplan con los estándares definidos</t>
  </si>
  <si>
    <t>Elaboración y seguimiento a los planes de mejora.</t>
  </si>
  <si>
    <t>Estimaciones de costos en el anteproyecto de presupuesto formulado no sean precisas debido a la falta de información detallada</t>
  </si>
  <si>
    <t>Realizar un análisis exhaustivo de los requerimientos necesarios al inicio del proceso.</t>
  </si>
  <si>
    <t>No recibir a tiempo la información para subirla a las plataformas pertinentes provocando deviaciones en los indicadores</t>
  </si>
  <si>
    <t>Dar seguimiento oportuno a los indicadores</t>
  </si>
  <si>
    <t>DEPDPS.1.0</t>
  </si>
  <si>
    <t>Personal técnico y servicios mejorado</t>
  </si>
  <si>
    <t>Hace referencia al desarrollo y perfeccionamiento del personal técnico, así como la mejora continua de los servicios que ofrecen para elevar la calidad de los servicios mediante evaluaciones periodica y la implementación de prácticas mejoradas.</t>
  </si>
  <si>
    <t>DEPDPS.2.0</t>
  </si>
  <si>
    <t>Convenios monitoreados</t>
  </si>
  <si>
    <t>se refiere a acuerdos o pactos entre entidades, organizaciones o partes interesadas que están siendo supervisados y evaluados de manera continua para asegurar el cumplimiento de los términos y condiciones establecidos en el convenio</t>
  </si>
  <si>
    <t>DEPDPS.3.0</t>
  </si>
  <si>
    <t>Instrumentos, herramientas e intervenciones de prevención universal, selectiva e indicada elaborados</t>
  </si>
  <si>
    <t>Hace referencia a la creación y desarrollo de una variedad de instrumentos, herramientas e intervenciones diseñadas para abordar la prevención de manera diferenciada, considerando las necesidades específicas de diferentes grupos de población</t>
  </si>
  <si>
    <t>DEPDPS.4.0</t>
  </si>
  <si>
    <t>Comunicación y difusión de información en materia de drogas dirigido a los diferentes grupos ocupacionales</t>
  </si>
  <si>
    <t>Consiste en el diseño e implementación de estrategias de comunicación y difusión de información relacionada con drogas, adaptadas a las necesidades y características específicas de diversos grupos ocupacionales</t>
  </si>
  <si>
    <t>DEPDPS.5.0</t>
  </si>
  <si>
    <t>Creación e inserción de mecanismos de coordinación con instituciones públicas, academias, sociedad civil y otros actores sociales para aproyar la formulación y ejecución de programas en reducción de la demanda</t>
  </si>
  <si>
    <t>Consiste en el establecimiento de estructuras y procesos para coordinar eficientemente con diversas instituciones públicas, academias, organizaciones de la sociedad civil y otros actores sociales.</t>
  </si>
  <si>
    <t>DEPDPS.6.0</t>
  </si>
  <si>
    <t>DEPDPS.7.0</t>
  </si>
  <si>
    <t>Proyectos integrales de prevención para poblaciones objetivos desarrollados</t>
  </si>
  <si>
    <t>Consiste en la implementación de proyectos multidimensionales enfocados en prevenir el consumo de sustancias y promover la salud integral en diversas poblaciones objetivo, como niños, adolescentes, mujeres, comunidades vulnerables, entre otras</t>
  </si>
  <si>
    <t>Cantidad de actividades realizadas</t>
  </si>
  <si>
    <t>Informe de actividades preventivas realizadas.</t>
  </si>
  <si>
    <t>Capacitaciones/formaciones impartidas a los técnicos</t>
  </si>
  <si>
    <t>Listas de asistencias.</t>
  </si>
  <si>
    <t>Diagnóstico de la Formación Técnico-Profesional</t>
  </si>
  <si>
    <t>Diagnostico Elaborado</t>
  </si>
  <si>
    <t>Habilitación Técnica en temas específicos de prevención</t>
  </si>
  <si>
    <t>Informe de evaluacionones de formaciones técnicas y personal certificados</t>
  </si>
  <si>
    <t>Resultado de las evaluaciones realizadas a los técnicos</t>
  </si>
  <si>
    <t>Porcentaje de resultados obtenidos de las evaluaciones de los tecnicos</t>
  </si>
  <si>
    <t>Porcentaje de monitoreos realizados entre el total de convenios vigente</t>
  </si>
  <si>
    <t>Reporte de resultado de los monitoreos realizados.</t>
  </si>
  <si>
    <t>Instrumentos/herramientas/intervenciones elaboradas</t>
  </si>
  <si>
    <t>Documentos Elaborados.</t>
  </si>
  <si>
    <t>Campañas de prevención y promoción de la salud</t>
  </si>
  <si>
    <t>"Diseño de la campaña</t>
  </si>
  <si>
    <t>Talleres</t>
  </si>
  <si>
    <t>Informe de formación en prevención en medios de comunicación.</t>
  </si>
  <si>
    <t>Coordinación y seguimiento de las mesas confromadas</t>
  </si>
  <si>
    <t>Minutas de Reunion.</t>
  </si>
  <si>
    <t>Porciento de ejecución del proyecto COPOLAD</t>
  </si>
  <si>
    <t>Porciento de ejecución del Proyecto Red juvenil de Latinoamérica</t>
  </si>
  <si>
    <t>Planificación y Desarrollo.</t>
  </si>
  <si>
    <t>DPC, DEPREI, DEPRAL, DEPREDEPORTE.</t>
  </si>
  <si>
    <t>DPC, DEPREI, DEPRAL, DEPREDEPORTE</t>
  </si>
  <si>
    <t>Departamento de Comunicaciones</t>
  </si>
  <si>
    <t>PyD, DEATRIS, DPC, DEPREI, DEPRAL, DEPREDEPORTE</t>
  </si>
  <si>
    <t>Planificación.</t>
  </si>
  <si>
    <t>Resistencia de las áreas durante el proceso de implementación de las diferentes normas o políticas aprobadas.</t>
  </si>
  <si>
    <t>Obtener el apoyo activo de líderes y altos directivos en la organización.</t>
  </si>
  <si>
    <t>Incumplimiento de los tiempos establecidos para la evaluación, por parte de las áreas</t>
  </si>
  <si>
    <t>Actualizar los términos según sea necesario para abordar cambios en el entorno conforme a los compromisos legales.</t>
  </si>
  <si>
    <t>Limitaciones en sistema tecnológico</t>
  </si>
  <si>
    <t>Someter los instrumentos y herramientas a revisiones por parte de expertos en la materia y pares para garantizar su validez y relevancia.</t>
  </si>
  <si>
    <t>Solicitar apoyo a instituciones colaboradoras para llevar a cabo la estrategia comunicacional</t>
  </si>
  <si>
    <t>Ausencia de respuesta o respuesta tardía por parte de los organismos y socios cooperantes y de las instituciones nacionales involucrados</t>
  </si>
  <si>
    <t>Implementar estrategias de sensibilización y comunicación para destacar los beneficios mutuos de la colaboración.</t>
  </si>
  <si>
    <t>Fortalecimiento del diálogo con los organismos y los socios involucrados</t>
  </si>
  <si>
    <t>DIRECCIÓN DE ESTRATEGIAS EN PREVENCIÓN DE DROGAS Y PROMOCIÓN DE LA SALUD (DEPDPS)</t>
  </si>
  <si>
    <t>DEPARTAMENTO DE RECURSOS HUMANOS (RRHH)</t>
  </si>
  <si>
    <t>RRHH.1.0</t>
  </si>
  <si>
    <t>Manual de cargos y perfiles con las competencias actualizadas</t>
  </si>
  <si>
    <t>Se refiere a la actualización del manual de cargos y perfiles, con las competencias y los grados de comportamiento definidos.</t>
  </si>
  <si>
    <t>RRHH.2.0</t>
  </si>
  <si>
    <t>Evaluación del Desempeño mejorada</t>
  </si>
  <si>
    <t>Procesos de elaboración de acuerdos y evaluación de desempeño gestionado de manera eficiente, conforme a mejoras, en cumplimiento del procedimiento interno y las regulaciones correspondientes.</t>
  </si>
  <si>
    <t>RRHH.3.0</t>
  </si>
  <si>
    <t>Programa de desarrollo y capacitación implementado</t>
  </si>
  <si>
    <t>Se refiere a la implementación de un programa de capacitación que responda a las necesidades de desarrollo y crecimiento de los colaboradores y colaboradoras.</t>
  </si>
  <si>
    <t>RRHH.4.0</t>
  </si>
  <si>
    <t>Compensaciones por cumplimiento gestionadas</t>
  </si>
  <si>
    <t>Consiste en la gestión para el otorgamiento de compensaciones, reompensas o incentivos a los colaboradores del CND en función al cumplimiento normativo</t>
  </si>
  <si>
    <t>RRHH.5.0</t>
  </si>
  <si>
    <t>Registro, control y Nomina mejorado</t>
  </si>
  <si>
    <t>Consiste en la gestión de buenas prácticas de los procesos de registro y control.</t>
  </si>
  <si>
    <t>RRHH.6.0</t>
  </si>
  <si>
    <t>Pago de prestaciones laborales gestionado</t>
  </si>
  <si>
    <t>Consiste en la gestión de buenas prácticas de los procesos de pago de prestaciones laborales conforme lo que establece la Ley 41-08 de función pública</t>
  </si>
  <si>
    <t>RRHH.7.0</t>
  </si>
  <si>
    <t>Porcentaje de los perfiles actualizados de acuerdo al nuevo manual de cargo.</t>
  </si>
  <si>
    <t>Acuse de perfiles actualizados</t>
  </si>
  <si>
    <t>Acuerdo de evaluaciones de desempeño realizadas al personal</t>
  </si>
  <si>
    <t>Listado de acuerdo de desempeño</t>
  </si>
  <si>
    <t>Capacitaciones desarrolladas</t>
  </si>
  <si>
    <t>Matriz de indicadores que presenta lo programado vs lo ejecutado</t>
  </si>
  <si>
    <t>Nominas emitidas</t>
  </si>
  <si>
    <t>Porciento de gestiones realizadas</t>
  </si>
  <si>
    <t>Informe, matriz</t>
  </si>
  <si>
    <t>Informe detallado de las actividades realizadas</t>
  </si>
  <si>
    <t>Informee realizado</t>
  </si>
  <si>
    <t>Informes realizados, correos enviados</t>
  </si>
  <si>
    <t>Dpto. Reclutamiento y Selección, DIPyD, Directores, Supervisores, Encargados, Viceministros, Ministro. Colaboradores en general. MAP</t>
  </si>
  <si>
    <t>Sección de Evaluación de desempeño y capacitación (RRHH)</t>
  </si>
  <si>
    <t>Directivos y colaboradores en general.</t>
  </si>
  <si>
    <t>Todos los directivos de las áreas.</t>
  </si>
  <si>
    <t>Registro, control y nómina, DAF</t>
  </si>
  <si>
    <t>Demora en la respuestas por parte de las áreas, demora en los procesos de aprobación, objeción por parte del MAP.</t>
  </si>
  <si>
    <t>Sensibilización con los Directores de las áreas sustantivas, para su apoyo en el proyecto. Seguimiento y monitoreo a los tiempos de respuesta.</t>
  </si>
  <si>
    <t>Incumplimiento de los tiempos establecidos para la evaluación, por parte de las áreas.</t>
  </si>
  <si>
    <t>Capacitación del proceso de acuerdos y evaluación de desempeño. Reunión con áreas involucradas.</t>
  </si>
  <si>
    <t>Tiempo de respuesta de parte de las áreas. Cancelación de las capacitaciones aprobadas. Compromiso de los participantes una vez iniciada la capacitación</t>
  </si>
  <si>
    <t>Jornada de concientización sobre el impacto en la falta de compromiso de las áreas</t>
  </si>
  <si>
    <t>Incumplimiento de en el alcance de los objetivos para realizar las gestiones de compensaciones</t>
  </si>
  <si>
    <t>Dar seguimiento a los indicadores establecidos periodicamente</t>
  </si>
  <si>
    <t>Devolución de la nómina por errores en la verificación del personal</t>
  </si>
  <si>
    <t>Establecer un control de verificación adicional a la nomina</t>
  </si>
  <si>
    <t>Falta de disponibilidad de presupuesto para el pago de viaticos, ticket, hotel.</t>
  </si>
  <si>
    <t>Dar seguimientos a la ejecución presupuestaria para la implementación de ajustes.</t>
  </si>
  <si>
    <t>DEPARTAMENTO DE RELACIONES INTERNACIONALES (DRI)</t>
  </si>
  <si>
    <t>DRI.1.0</t>
  </si>
  <si>
    <t>Misiones diplomaticas coordinadas</t>
  </si>
  <si>
    <t>Hace referencia a la coordinación permanente con las Misiones Diplomáticas de la Republica Dominicana acreditadas en el extranjero, para la participación de funcionarios y técnicos del Consejo Naional de Drogas, asi como tambien de instituciones gubernamentales, en reuniones, capacitaciones y foros internacionales en materia de drogas, narcotráfico y otros delitos relacionados, articulando acciones con el Ministerio de Relaciones Exteriores (MIREX).</t>
  </si>
  <si>
    <t>DRI.2.0</t>
  </si>
  <si>
    <t>Seguimiento a la Implementación de Programas, Proyectos y Acciones de Cooperación.</t>
  </si>
  <si>
    <t>DRI.3.0</t>
  </si>
  <si>
    <t>Acuerdos y convenios de cooperación internacional negociados y/o firmados</t>
  </si>
  <si>
    <t>DRI.4.0</t>
  </si>
  <si>
    <t>Solicitudes de información de los organismos internacionales coordinadas</t>
  </si>
  <si>
    <t>DRI.5.0</t>
  </si>
  <si>
    <t>Proceso mediante el cual se brinda asistencia y acompañamiento a las entidades beneficiarias en el proceso de ejecución de programas, proyectos y acciones de oferta y demanda de cooperación internacional, así como Programas de Voluntarios y perfeccionamiento de capacidades profesionales.</t>
  </si>
  <si>
    <t>Hace referencia al proceso mediante el cual se realiza el análisis, ajuste y negociación de los acuerdos y convenios de cooperación internacional.</t>
  </si>
  <si>
    <t>Consiste en el proceso mediante el cual se fortalece las medidas de coordinación regional a traves del seguimiento y evaluación de los compromisos asumidos para prevenir delitos conexos, coordinando las solicitudes de información de los formularioa A, AP, B, P, BP, C y D, asi como los cuestionarios ARQ, IDS, NPS, MEN.</t>
  </si>
  <si>
    <t>Informe de capacitación realizado por el personal técnico</t>
  </si>
  <si>
    <t>Informes elaborados, minutas. Doc. Representación pais</t>
  </si>
  <si>
    <t>Porcentaje de solicitudes enviadas a los organismos internacionales entre las respuestas recibidas</t>
  </si>
  <si>
    <t>Listados de participantes, fotos, certificados de participacion</t>
  </si>
  <si>
    <t>Porcentaje de solicitudes recibidas por los organismos internacionales entre solicitudes gestionadas y coordinadas</t>
  </si>
  <si>
    <t>Acuse de recibido de documentación</t>
  </si>
  <si>
    <t>Informe  de seguimiento consolidado</t>
  </si>
  <si>
    <t>Informe de Seguimiento a la Implementación de las iniciativas de Cooperación elaborado</t>
  </si>
  <si>
    <t>Porciento de Documentos de cooperación aprobados y firmados con el cooperante</t>
  </si>
  <si>
    <t>Ficha de proyecto en formato o lineamientos del cooperante o convenio con firmas</t>
  </si>
  <si>
    <t>Cuestionario MEN</t>
  </si>
  <si>
    <t>Cuestionario del Mecanismo de Evaluación Multilateral MEM llenado y remitido a la CICAD</t>
  </si>
  <si>
    <t>Cuestionarios ARQ, IDS, NPS firmado y sellado</t>
  </si>
  <si>
    <t>Cantidad de cuestionarios enviados</t>
  </si>
  <si>
    <t>Formularios A y AP firmado y sellado</t>
  </si>
  <si>
    <t>Formularios debidamente firmados y sellados</t>
  </si>
  <si>
    <t>Formularios B, P, B/P, C y D firmado y sellado&lt;br&gt;</t>
  </si>
  <si>
    <t>Correos electrónicos de remisión de los formularios</t>
  </si>
  <si>
    <t>Informe detallados de las acciones realizadas</t>
  </si>
  <si>
    <t>Limitada información de los avances de programas, proyectos y acciones de cooperación</t>
  </si>
  <si>
    <t>Seguimiento continuo</t>
  </si>
  <si>
    <t>Dpto. Reclutamiento y Selección, DIPyD, Directores, Supervisores, Encargados, Viceministros, Ministros, Colaboradores en general MAP</t>
  </si>
  <si>
    <t>Fortalecimiento del diálogo con los organismos y los socios involucrados a través de la conformación de espacios de diálogos.</t>
  </si>
  <si>
    <t>Instituciones Internacionales y socios cooperantes</t>
  </si>
  <si>
    <t>Instituciones nacionales, organismos y socios de cooperacion</t>
  </si>
  <si>
    <t>Instituciones nacionales, organismos y socios de cooperación</t>
  </si>
  <si>
    <t>Dptos. de compras y suministro</t>
  </si>
  <si>
    <t>DEPARTAMENTO DE TECNOLOGÍA DE LA INFORMACIÓN Y COMUNICACIÓN (DTIC)</t>
  </si>
  <si>
    <t>DTIC.1.0</t>
  </si>
  <si>
    <t>Normas y Políticas sobre Tecnologías de la Información y Comunicación gestionadas y aplicadas.</t>
  </si>
  <si>
    <t>Se refiere al proceso de elaboración e implementación de políticas internas de la TIC y la gestión de normas externas de los recursos tecnológicos, con el objetivo de estandarizar los procesos y plataformas utilizados en el CND</t>
  </si>
  <si>
    <t>DTIC.2.0</t>
  </si>
  <si>
    <t>Infraestructura Tecnológica actualizada.</t>
  </si>
  <si>
    <t>Se refiere al proceso de evaluación, gestión, mantenimiento de la disponibilidad y eficiencia de la infraestructura tecnológica</t>
  </si>
  <si>
    <t>DTIC.3.0</t>
  </si>
  <si>
    <t>Interoperabilidad tecnológica de CND SEDE-Departamento Regionales realizado.</t>
  </si>
  <si>
    <t>Proceso referente al levantamiento, diagnóstico y operación de recursos tecnológicos en los Departamentos Regionales del CND pendiente de conclusión de procesos administrativos, como la integración de la infraestructura de red de CND con estas.</t>
  </si>
  <si>
    <t>DTIC.4.0</t>
  </si>
  <si>
    <t>Plan de Mejoras de Seguridad TIC implementado</t>
  </si>
  <si>
    <t>Hace referencia al proceso de ofrecer la confidencialidad, seguridad y accesibilidad de los usuarios a la infraestructura tecnológica.</t>
  </si>
  <si>
    <t>DTIC.5.0</t>
  </si>
  <si>
    <t>Plan de desarrollo de aplicaciones y servicios implementado.</t>
  </si>
  <si>
    <t>Proceso referente a la transformación digital a través del análisis, diseño y desarrollo de sistemas informáticos, que aporten y mejoren la relación intitucional, actuando sobre la mejora de los servicios de la administración pública. Este proceso incluye la creación, optimización y mantenimiento de aplicaciones.</t>
  </si>
  <si>
    <t>DTIC.6.0</t>
  </si>
  <si>
    <t>Servicios técnicos brindados</t>
  </si>
  <si>
    <t>Proceso referente a los servicios de helpdesk brindados por el área al personal del CND, así como a la implementación de acciones que permitan un funcionamiento óptimo de los equipos tecnológicos y un servicio técnico eficiente.</t>
  </si>
  <si>
    <t>Políticas y normas TIC aplicadas y socializadas en el CND</t>
  </si>
  <si>
    <t>Matriz y/o puntuación de la NOBACI, NORTIC, Correos, Políticas elaboradas y aprobadas</t>
  </si>
  <si>
    <t>Porcentaje de cumplimiento del ITICGE</t>
  </si>
  <si>
    <t>Informe con Índice de Uso TI, implementación de Gobierno Electrónico (iTICge) 2024</t>
  </si>
  <si>
    <t>Porcentaje de integración Sede central-Regionales ejecutado y monitoreado.</t>
  </si>
  <si>
    <t>Informe de inter-operatividad, Reportes de los Sistemas, fotos de las instalaciones, correos de prueba.</t>
  </si>
  <si>
    <t>Porcentaje de avance del Plan de Mejoras de Seguridad TIC</t>
  </si>
  <si>
    <t>Informe sobre los equipos y sistemas de seguridad instalados, informes de monitoreo de los procesos.</t>
  </si>
  <si>
    <t>Porcentaje del plan de desarrollo de aplicaciones y servicios implementado</t>
  </si>
  <si>
    <t>Informe anual del Plan de desarrollo de aplicaciones con su debido cumplimiento</t>
  </si>
  <si>
    <t>% satisfacción de servicios TIC</t>
  </si>
  <si>
    <t>Reportes trimestral de tickets, semestral de mantenimiento preventivo y reporte de satisfacción de servicios TIC</t>
  </si>
  <si>
    <t>TIC, PyD, MAE y OGTIC</t>
  </si>
  <si>
    <t>TIC / DAF / Departamentos Regionales</t>
  </si>
  <si>
    <t>TIC y PyD</t>
  </si>
  <si>
    <t>TIC</t>
  </si>
  <si>
    <t>Que no sean aprobados a tiempo políticas internas o normas externas, debido a revisiones o retrasos en el proceso.</t>
  </si>
  <si>
    <t>Preparar la debida documentación y/o evidencia con al menos 1 mes antes de su entrega.</t>
  </si>
  <si>
    <t>Retraso en los tiempos de los procesos de compra y adquisición</t>
  </si>
  <si>
    <t>Preparar y remitir la debida documentación y/o solicitudes con al menos 1 mes de antelación.</t>
  </si>
  <si>
    <t>Retraso en la obra de infraestructura de planta física de los Departamentos Regionales.</t>
  </si>
  <si>
    <t>Aplazar implementación para el siguiente trimestre.</t>
  </si>
  <si>
    <t>Capacidad técnica limitada del personal de desarrollo para cumplir con nuevos requerimientos que no contemplen el expertise actual.</t>
  </si>
  <si>
    <t>Realizar un programa de capacitación que englobe las necesidades actuales del departamento y darle seguimiento al mismo. Realizar levantamiento del personal a contratar para contar con el equipo suficiente acorde a la demanda recibida.</t>
  </si>
  <si>
    <t>Fallas tecnológicas de los sistemas asociados a las solicitudes de servicios</t>
  </si>
  <si>
    <t>Sensibilizar sobre la importancia de la necesidad cerrar los tickets de manera mensual, realizar reuniones periódicas de coordinación y vigillar el sistema que genera el reporte de servicios para su correcto funcionamiento.</t>
  </si>
  <si>
    <t>Porcentaje Acciones en el Plan de actualización infraestructura ejecutado</t>
  </si>
  <si>
    <t>Plan de actualización de infraestructura 2024 ejecutado</t>
  </si>
  <si>
    <t>TIC / DAF / Compras</t>
  </si>
  <si>
    <t>DEPARTAMENTO JURÍDICO (DJ)</t>
  </si>
  <si>
    <t>DJ.1.0</t>
  </si>
  <si>
    <t>Asesoramiento Jurídico realizado</t>
  </si>
  <si>
    <t>Hace referencia a las opiniones legales prestadas a las diferentes áreas del CND que requieran de informaciones relacionadas a normativas, reglamentos del ordenamiento jurídico y de cualquier otro documento para lograr un cumplimiento regulatorio eficiente.</t>
  </si>
  <si>
    <t>DJ.2.0</t>
  </si>
  <si>
    <t>Representación legal del CND realizada</t>
  </si>
  <si>
    <t>Se refiere a la representación jurídica del CND ante situaciones de litigios o reclamación arbitral para salvaguardar el patrimonio y la imagen de la entidad y sus funcionarios.</t>
  </si>
  <si>
    <t>DJ.3.0</t>
  </si>
  <si>
    <t>Documentos legales revisados y/o elaborados</t>
  </si>
  <si>
    <t>Consiste en la revisión, elaboración, renovación o modificación de documentos legales (actas, resoluciones, convenios, acuerdos, contratos, entre otros). Estos son requeridos por el presidente u otras instancias del CND para validar el cumplimiento regulatorio y para proceder al Registro de los Documentos Legales que requieran fondos públicos en el sistema de la Contraloría General de la Republica, proceso llevado a cabo luego de la gestión de firmas del documento legal y su notarización para poder proceder con los pagos de los compromisos económicos.</t>
  </si>
  <si>
    <t>Porcentaje (%) de solicitudes atendidas</t>
  </si>
  <si>
    <t>informe de solicitudes atendidas</t>
  </si>
  <si>
    <t>Porcentaje (%) de solicitudes de representaciones legales atendidas</t>
  </si>
  <si>
    <t>INFORME</t>
  </si>
  <si>
    <t>Porcentaje (%) de Notarizaciones atendidas</t>
  </si>
  <si>
    <t>Informe de notarizaciones realizadas</t>
  </si>
  <si>
    <t>Informe de documentos renovados, elaborados y/o modificados</t>
  </si>
  <si>
    <t>todas las areas del cnd</t>
  </si>
  <si>
    <t>TODAS LAS REAS DEL CND</t>
  </si>
  <si>
    <t>Recibir documentación incompleta sobre asesoramiento jurídico o que no esté debidamente instrumentada.</t>
  </si>
  <si>
    <t>Socialización de las Plantillas de Requisitos de la solicitud con las distintas áreas que hacen este tipo de requerimientos.</t>
  </si>
  <si>
    <t>Conocimiento fuera de fecha o tardío para la representación legal en las diferentes instancias.</t>
  </si>
  <si>
    <t>CUMPLIR PLAZOS</t>
  </si>
  <si>
    <t>Documentos legales con errores por la falta de información fidedigna y verificable</t>
  </si>
  <si>
    <t>incrementar el detalle de la informacion</t>
  </si>
  <si>
    <t>DEPARTAMENTO DE COMUNICACIONES (DC)</t>
  </si>
  <si>
    <t>DC.1.0</t>
  </si>
  <si>
    <t>Contenido y material comunicacional elaborado.</t>
  </si>
  <si>
    <t>Se trata de la gestión, creación y publicación de los contenidos comunicacionales que pueden originarse a solicitud de las áreas internas del CND o por planificación de la DC</t>
  </si>
  <si>
    <t>DC.2.0</t>
  </si>
  <si>
    <t>Fortalecimiento del posicionamiento institucional en los medios de comunicación</t>
  </si>
  <si>
    <t>Se trata de mantener el fortalecimiento logrado con los medios de comunicación para seguir comunicando los ejes estrategicos, nuevos proyectos y nuevas políticas que se creen.</t>
  </si>
  <si>
    <t>DC.3.0</t>
  </si>
  <si>
    <t>Seguimiento a las publicaciones sobre drogas.</t>
  </si>
  <si>
    <t>Se refiere al seguimiento realizado a las publicaciones de las noticias sobre drogas actuales y relevantes, para conocer la valoración de los medios respecto de las acciones del CND. Además, se calcula el ahorro por publicar notas de prensa institucionales en medios sin haber efectuado pago.</t>
  </si>
  <si>
    <t>DC.4.0</t>
  </si>
  <si>
    <t>Planes de comunicación institucional</t>
  </si>
  <si>
    <t>Consiste en el diseño de estrategias de comunicación y campañas educativas transmediáticas enfocadas en una acción o proyecto específico del CND, respondiendo a las solicitudes de las áreas en el marco del Plan Estrategico Institucional</t>
  </si>
  <si>
    <t>DC.5.0</t>
  </si>
  <si>
    <t>Media tours gestionados</t>
  </si>
  <si>
    <t>informe mensual de media tours gestionados</t>
  </si>
  <si>
    <t>Ruedas de prensa gestionadas</t>
  </si>
  <si>
    <t>Rueda de prensa</t>
  </si>
  <si>
    <t>Informe mensual publicities.</t>
  </si>
  <si>
    <t>Carpeta (Digital) con informes publicites</t>
  </si>
  <si>
    <t>Informes de prensa, análisis  periodísticos de coyuntura.</t>
  </si>
  <si>
    <t>Carpeta digital con informe publicitarai</t>
  </si>
  <si>
    <t>Campañas realizadas, alineadas a la estrategia institucional.</t>
  </si>
  <si>
    <t>Carpeta(Digital)con las campañas realizadas</t>
  </si>
  <si>
    <t>Planes de comunicación realizados, alineados a la estrategia institucional.</t>
  </si>
  <si>
    <t>Plan de comunicación realizado</t>
  </si>
  <si>
    <t>Relaciones Publicas y Prensa</t>
  </si>
  <si>
    <t>Comunicacion Estrategica y Prensa</t>
  </si>
  <si>
    <t>Comunicacion Estrategica</t>
  </si>
  <si>
    <t>Fallas tecnológicas del sistema informático.</t>
  </si>
  <si>
    <t>En caso de falla tecnológica, recibir las solicitudes de los servicios de la DC por correo o por teléfono, a fin de poder ejecutarlos de manera oportuna.</t>
  </si>
  <si>
    <t>Baja asistencia de los medios ante la convocatoria realizada.</t>
  </si>
  <si>
    <t>Remitir a los medios de comunicacion que no pudieron asistirnla nota de prensa</t>
  </si>
  <si>
    <t>Cancelación por parte del medio o del funcionario/a.</t>
  </si>
  <si>
    <t>Confirmación previa de ambas partes. Si alguna de las partes cancela, volver a coordinar la participación del funcionario/a en el medio de comunicación.</t>
  </si>
  <si>
    <t>Falla tecnológica que impida la elaboración de estos informes comparativos.</t>
  </si>
  <si>
    <t>Disponibilidad de equipos de computación</t>
  </si>
  <si>
    <t>Falla tecnológica que impida la elaboración y el envío de los informes/análisis</t>
  </si>
  <si>
    <t>Verificación previa de la disponibilidad de recursos tecnológicos óptimos para realizar y enviar los informes.</t>
  </si>
  <si>
    <t>Dificultades para conciliar las ideas (requerimientos de los solicitantes, rol de la DC, etcétera)</t>
  </si>
  <si>
    <t>Brindar a las áreas solicitantes, información sobre la importancia de la alineación estratégica de los planes de comunicación que se pretendan ejecutar.</t>
  </si>
  <si>
    <t>Porcentaje de solicitudes atendidas acorde a tiempo establecido por la DC y requerimientos.</t>
  </si>
  <si>
    <t>informes mensuales de contenidos creados gestionados y publicados</t>
  </si>
  <si>
    <t>Todas las areas del CND/Redes socialesy Plataformas Digitales</t>
  </si>
  <si>
    <t>OAI.1.0</t>
  </si>
  <si>
    <t>Requerimientos de información del ciudadano gestionado</t>
  </si>
  <si>
    <t>Consiste en gestionar y dar respuesta oportuna a los requerimientos realizados por el ciudadano a través de las siguientes vías, correo electrónico Portal Único de solicitud de acceso a la información Pública (SAIP) de manera personal entre otros, cumpliendo con los plazos establecidos por la ley no. 200-04</t>
  </si>
  <si>
    <t>OAI.2.0</t>
  </si>
  <si>
    <t>Sub Portal de Transparencia Institucional actualizado</t>
  </si>
  <si>
    <t>Consiste en la gestión y respuesta oportuna de las denuncias, quejas, reclamaciones y sugerencias recibidas a través del sistema 311, a fin de atender las necesidades de la ciudadanía y contribuir con el cumplimiento de las disposiciones aplicables.</t>
  </si>
  <si>
    <t>OAI.3.0</t>
  </si>
  <si>
    <t>Informaciones del Sistema Nacional de Atención Ciudadana 311 gestionadas</t>
  </si>
  <si>
    <t>OAI.4.0</t>
  </si>
  <si>
    <t xml:space="preserve"> % de requerimientos de información respondidos antes de los 15 días establecidos en la ley 200-04</t>
  </si>
  <si>
    <t>Matriz de control mensual de solicitudes</t>
  </si>
  <si>
    <t>Calificación institucional en el indicador de Transparencia Institucional otorgada</t>
  </si>
  <si>
    <t>Reportes de Evaluación del Sub Portal de Transparencia Gubernamental</t>
  </si>
  <si>
    <t>Porcentaje de informaciones del sistema 311 respondidas</t>
  </si>
  <si>
    <t>Matriz de quejas y sugerencias gestionadas</t>
  </si>
  <si>
    <t>Todas las áreas del Ministerio y DIGEIG</t>
  </si>
  <si>
    <t>ADAF</t>
  </si>
  <si>
    <t>Retraso en la recepción de la información solicitada al área competente del CND</t>
  </si>
  <si>
    <t>Monitoreo y seguimiento al área competente del CND para la remisión oportuna de la información</t>
  </si>
  <si>
    <t>Recepción tardía de las informaciones a ser colgadas en el Sub Portal de Transparencia</t>
  </si>
  <si>
    <t>Falla del sistema 311</t>
  </si>
  <si>
    <t>Gestionar información del ciudadano (teléfono, correo electrónico…) a fin de tener dos o más medio de contacto por otra vía</t>
  </si>
  <si>
    <t>Monitoreo y seguimiento al área competente del CND, para la actualización oportuna de la información a ser publicada</t>
  </si>
  <si>
    <t>OFICINA DE ACCESO A LA INFORMACIÓN (OAI)</t>
  </si>
  <si>
    <t>ESCUELA DE FORMACIÓN EN POLÍTICAS DE DROGAS (EFPD)</t>
  </si>
  <si>
    <t>Programas de formación desarrollados</t>
  </si>
  <si>
    <t>Hace referencia a la creación y modificación iniciativas educativas planificadas y diseñadas para desarrollar habilidades específicas, mejorar el conocimiento o fomentar el crecimiento personal y profesional de instituciones públicas y privadas</t>
  </si>
  <si>
    <t>Capacitaciones en materia de drogas impartidas</t>
  </si>
  <si>
    <t>Se refiere al fortalecimiento y mejora de las capacidades en materia de políticas de drogas del personal técnico del CND y las instituciones públicas y privadas.</t>
  </si>
  <si>
    <t>Conferencias Nacionales e internacionales realizadas</t>
  </si>
  <si>
    <t>Consiste en el proceso de invitar a expertos nacionales e internacionales a realizar conferencias para enriquecer la formación academica con temas de actualidad en materia de drogas</t>
  </si>
  <si>
    <t>Escuela de Fomación en Políticas de Drogas Fortalecida</t>
  </si>
  <si>
    <t>Consiste en el desarrollo de sistemas y acuerdos de colaboración entre instituciones academicas para mejorar la estructura y las acciones realizadas por la escuela.</t>
  </si>
  <si>
    <t>EFPD.1.0</t>
  </si>
  <si>
    <t>EFPD.2.0</t>
  </si>
  <si>
    <t>EFPD.3.0</t>
  </si>
  <si>
    <t>EFPD.4.0</t>
  </si>
  <si>
    <t>EFPD.5.0</t>
  </si>
  <si>
    <t>Programas de formación creados como nuevos</t>
  </si>
  <si>
    <t>Informe de programas de formación desarrollados firmado y sellado</t>
  </si>
  <si>
    <t>Capacitaciones impartidas según el programa establecido</t>
  </si>
  <si>
    <t>Personas acreditadas</t>
  </si>
  <si>
    <t>Sistema de información creado</t>
  </si>
  <si>
    <t>Captura de pantalla del sistema creado</t>
  </si>
  <si>
    <t>Solicitudes de acuerdos de colaboración enviadas</t>
  </si>
  <si>
    <t>Oficio de solicitud enviado</t>
  </si>
  <si>
    <t>Informe de las solicitudes realizadas</t>
  </si>
  <si>
    <t>DEPDPS, DEATRIS</t>
  </si>
  <si>
    <t>Despacho Presidencia, DAF, DEPDPS, DEATRIS</t>
  </si>
  <si>
    <t>DTIC, DPYD, EFDPD</t>
  </si>
  <si>
    <t>Programas de formación mal estructurados lo que ocasionaría una mala formación</t>
  </si>
  <si>
    <t>Consultar y recibir retroalimentación de los expertos en materia academica</t>
  </si>
  <si>
    <t>No disponibilidad de fondos oportunamente y docentes por la complejidad del tema</t>
  </si>
  <si>
    <t>Gestionar con tiempo los fondos y facilitador para la capacitación.</t>
  </si>
  <si>
    <t>Falta de compromiso por parte de los actores colaboradores para la creación del sistema.</t>
  </si>
  <si>
    <t>Dar seguimiento a los compromisos asumidos por los actores colaboradores</t>
  </si>
  <si>
    <t>Poca voluntad política para la firma de acuerdos de colaboración</t>
  </si>
  <si>
    <t>Dar seguimiento a las solicitudes</t>
  </si>
  <si>
    <t>PLAN OPERATIVO ANUAL 2025</t>
  </si>
  <si>
    <t>DIRECCIÓN ADMINISTRATIVA Y FINANCIERA (DAF)</t>
  </si>
  <si>
    <t>DAF.1.0</t>
  </si>
  <si>
    <t>Presupuesto Financiero Registrado</t>
  </si>
  <si>
    <t>Hace referencia a las partidas presupuestarias asignadas a las distintas dependencias del CND, para el desarrollo de sus actividades reglamentarias (procesos de: formulación, programación y evaluación)</t>
  </si>
  <si>
    <t>DAF.2.0</t>
  </si>
  <si>
    <t>Presupuesto Financiero Ejecutado</t>
  </si>
  <si>
    <t>Se refiere a la ejecución de los recursos presupuestarios de las dependencias del CND, para la realización de sus actividades reglamentarias y logro de los objetivos institucionales. Esto comprende modificaciones presupuestarias, cuotas de compromiso, certificaciones de fondos presupuestarios y libramiento de pago elaborado</t>
  </si>
  <si>
    <t>DAF.3.0</t>
  </si>
  <si>
    <t>Inventario de activo fijo debidamente administrado</t>
  </si>
  <si>
    <t>Consiste en los procesos de administración de los activos fijos de la institución conforme al marco legal de la ley y a las disposiciones de Bienes Nacionales, mediante el registro, codificación, control y uso de sistemas informáticos para el buen manejo y transparencia de los activos fijos adquiridos.</t>
  </si>
  <si>
    <t>DAF.4.0</t>
  </si>
  <si>
    <t>Se refiere a la optimización y/o actualización en términos de funcionalidad, eficiencia, durabilidad y/o características de los accesorios dew oficinas y equipos tecnológicos del CND</t>
  </si>
  <si>
    <t>Productos registrados con asignación presupuestaria en el SIGEF</t>
  </si>
  <si>
    <t>Reporte del SIGEF</t>
  </si>
  <si>
    <t>Porcentaje de cumplimiento de la Programación presupuestaria devengada. (IGP)</t>
  </si>
  <si>
    <t>Reportes de presupuestos ejecutados del SIGEF</t>
  </si>
  <si>
    <t>Activo fijos entrantes</t>
  </si>
  <si>
    <t>Reporte de activos fijos entrantes codificados</t>
  </si>
  <si>
    <t>Departamentos del CND y DIGEPRES</t>
  </si>
  <si>
    <t>Retraso en la recepción de la producción física de las áreas, fallas en el Sistema integrado de Gestión Financiera (SIGEF) y dilatación de DIGEPRES en la vinculación de la estructura programática y la asignación de los techos presupuestarios</t>
  </si>
  <si>
    <t>Dar seguimiento a PyD, Recursos Humanos y a la Dirección Administrativa para la remisión oportuna del POA para lograr la articulación plan/presupuesto, reportar las fallas a las Direcciones competentes: Administrativa Financiera (DAF) y a la depto. de Tec</t>
  </si>
  <si>
    <t>Tardanza en las solicitudes de pago, documentos con errores y desactualizados. Falta de apropiación y asignación oportuna de cuotas de compromiso por DIGEPRES y fallas del Sistema integrado de Gestión Financiera (SIGEF)</t>
  </si>
  <si>
    <t xml:space="preserve">Realizar reuniones con elel Director Administrativo sobre las mejoras a ejecutar en las solicitudes de pagos. </t>
  </si>
  <si>
    <t>Conciliación de cuenta prespuestaría de forma incorrecta</t>
  </si>
  <si>
    <t>Validación con el área antes de remisión</t>
  </si>
  <si>
    <t>DIVISIÓN DE CONTABILIDAD (DVC)</t>
  </si>
  <si>
    <t>DVC.1.0</t>
  </si>
  <si>
    <t>Cuentas Bancarias del CND Conciliadas</t>
  </si>
  <si>
    <t>Hace referencia a las revisiones realizadas para comparar los balances de las cuentas bancarias presentados por el banco y lo registrado en el libro de banco.</t>
  </si>
  <si>
    <t>DVC.2.0</t>
  </si>
  <si>
    <t>Gestión de Pagos realizada</t>
  </si>
  <si>
    <t>Se refiere a la gestión del cumplimiento de las obligaciones de pago contraídas por el CND</t>
  </si>
  <si>
    <t>DVC.3.0</t>
  </si>
  <si>
    <t>Informes Financieros elaborados y Presentados</t>
  </si>
  <si>
    <t>Se refiere a los informes de carácter presupuestarios y financieros del CND exigidos y remitidos por los órganos rectores DIGECOG, DIGEIG y la UAI., como también presentados a la máxima autoridad para la toma de decisiones.</t>
  </si>
  <si>
    <t>DVC.4.0</t>
  </si>
  <si>
    <t>Declaraciones Juradas Presentadas y Pagadas</t>
  </si>
  <si>
    <t>Hace referente a la presentación de, IR-17, IT-1 y formulario 606 ante la Dirección General de Impuestos Internos (DGII) sobre las compras y las retenciones de impuestos realizadas a proveedores, así como a la elaboración y remisión de certificaciones solicitadas.</t>
  </si>
  <si>
    <t>DVC.5.0</t>
  </si>
  <si>
    <t>Conciliaciones de las cuentas CND, realizadas</t>
  </si>
  <si>
    <t>Reporte de conciliaciones auditadas, Libro banco, estados bancarios</t>
  </si>
  <si>
    <t>Matrices/reportes de Cuentas por Pagar a suplidores Elaborados</t>
  </si>
  <si>
    <t>Informe de cuentas por pagar</t>
  </si>
  <si>
    <t>Estado de Recaudación e Inversión de las Rentas (ERIR)</t>
  </si>
  <si>
    <t>Reportes del sistema integrado de gestión Financiera (SIGEF),actualizados, informes anuales de ejecución presupuestarias Y REGISTRO CONTABLES</t>
  </si>
  <si>
    <t>Informe Semestral remitido a DIGECOG</t>
  </si>
  <si>
    <t>Informe semestral y anual de las ejecuciones presupuestarias y registro de operaciones remitido a la DIGECOG</t>
  </si>
  <si>
    <t>Informes Presupuestarios remitidos a PyD</t>
  </si>
  <si>
    <t>informe de ejecución presupuestaria remitido a PyD de forma mensual</t>
  </si>
  <si>
    <t>Declaraciones Juradas ante la DGII  pagadas en el plazo establecido.</t>
  </si>
  <si>
    <t>Reportes de Compras de Bienes y Servicios (606) presentados a la DGII</t>
  </si>
  <si>
    <t>Comprobante de envío</t>
  </si>
  <si>
    <t>Tesorería Nacional de la República, Banco Central, Banco de Reservas de la Republica Dominicana (Banreservas)</t>
  </si>
  <si>
    <t>Dirección Administrativa y Financiera, Contraloría General de la República, Ministerio de Hacienda, DIGECOG, DIGEPRES, Banco de Reservas</t>
  </si>
  <si>
    <t>Dirección Administrativa y Financiera , Unidad de Auditoría de la Contraloría y Unidades Ejecutoras de Proyectos del CND y DIGECOG</t>
  </si>
  <si>
    <t>Retrasos en la disponibilidad de los estados bancarios y Fallos en la plataforma Netbankin, Falta de personal</t>
  </si>
  <si>
    <t>Dar seguimiento al bancos para la disponibilidad y/o entrega oportuna de los estados bancarios y reportar fallos en la plataforma Netbanking, solicitar personal</t>
  </si>
  <si>
    <t>Incumplimiento en los compromisos de pagos, Cargos por atrasos en los pagos</t>
  </si>
  <si>
    <t>Seguimiento oportuno para honrar en fecha establecida (corte) los pagos</t>
  </si>
  <si>
    <t>Fallas en los sistemas informáticos y en el Sistema Integrado de Gestión Financiera (SIGEF), recepción tardía de los estados de cuentas y retraso en los entregables por falta de personal.</t>
  </si>
  <si>
    <t>Dar seguimiento a través de la Dirección de Administración Financiera (DAF), al Ministerio de Hacienda (MH) y a otras instancias para la entrega oportuna de las informaciones requeridas. Solicitud de personal.</t>
  </si>
  <si>
    <t>Toma de decisión no adecuada y penalización por los órganos rectores por información incorrecta o a destiempo</t>
  </si>
  <si>
    <t>Realizar la verificación por varias áreas a lo interno de la DAF antes de remitir o publicar informaciones presupuestarias.</t>
  </si>
  <si>
    <t>Fallas en los sistemas informáticos</t>
  </si>
  <si>
    <t>Presentar los formularios presencialmente</t>
  </si>
  <si>
    <t>DIVISIÓN DE TESORERÍA (DVT)</t>
  </si>
  <si>
    <t>DVT.1.0</t>
  </si>
  <si>
    <t>Departamento de Recursos Humanos, Dirección Jurídica, Despacho. Presupuesto, Unidad de Auditoría, Contraloría General de la República y el MAP</t>
  </si>
  <si>
    <t>Fallas en el Sistema Integrado de Gestión Financiera(SIGEF), atrasos en la aprobación por parte de la Contraloría General de la República (UAI), y falta de Apropiación presupuestaria.</t>
  </si>
  <si>
    <t>Reportar las fallas del sistema a la Dirección de Tecnología, a la Dirección Administrativa y Financiera (DAF) del Ministerio de Hacienda (MH) dar Seguimiento en la Dirección General de Presupuesto (DIGEPRES) y en la Contraloría General de la República (U</t>
  </si>
  <si>
    <t>DIVISIÓN DE SERVICIOS GENERALES (DVSG)</t>
  </si>
  <si>
    <t>DVSG.1.0</t>
  </si>
  <si>
    <t>Mantenimiento de la infraestructura física gestionado</t>
  </si>
  <si>
    <t>Consiste en el mantenimiento de la infraestructura física de la Institución, mediante la planeación y ejecución de los mantenimientos preventivos y correctivos, para la preservación de las instalaciones y continuidad de las labores de la institución.</t>
  </si>
  <si>
    <t>DVSG.2.0</t>
  </si>
  <si>
    <t>Plan de Mantenimiento de los sistemas de refrigeración y grupo electrógeno gestionado</t>
  </si>
  <si>
    <t>Consiste en el mantenimiento de los sistemas eléctricos, plantas eléctricas, y aires acondicionados mediante la planeación y ejecución de los mantenimientos preventivos y correctivos, para la preservación de los equipos y continuidad de las labores de la institución.</t>
  </si>
  <si>
    <t>DVSG.3.0</t>
  </si>
  <si>
    <t>Servicios de mayordomía atendidos</t>
  </si>
  <si>
    <t>Hace referencia a la ejecución de los servicios de mayordomía, mediante la guía, control y gestión de los recursos y personal de mayordomía, para el aumento de la satisfacción en general de los servicios otorgados.</t>
  </si>
  <si>
    <t>DVSG.4.0</t>
  </si>
  <si>
    <t>Servicios de transportación gestionados</t>
  </si>
  <si>
    <t>Se refiere a la planificación y respuesta de los servicios de mantenimiento (preventivo y correctivo), y transporte de la institución, mediante la gestión y programación eficiente de los recursos, vehículos y personal, para cumplir con los objetivos de disponibilidad, fiabilidad y aumentar la productividad de la flotilla vehicular de la institución.</t>
  </si>
  <si>
    <t>DVSG.5.0</t>
  </si>
  <si>
    <t>Porcentaje de mantenimientos realizados a la infraestructura física</t>
  </si>
  <si>
    <t>Plan anual de mantenimiento preventivo, Reportes de reparaciones, mantenimientos y servicios elaborados</t>
  </si>
  <si>
    <t>Porcentaje de solicitudes de asistencia atendidas, según lo programado</t>
  </si>
  <si>
    <t xml:space="preserve"> Solicitudes atendidas en la solicitudes recibidas.</t>
  </si>
  <si>
    <t>Cumplimiento ejecución plan de mantenimiento (Planta física y refrigerados).</t>
  </si>
  <si>
    <t>Reporte semestral de mantenimiento preventivo de la planta eléctrica elaborado.</t>
  </si>
  <si>
    <t>Porcentaje de solicitudes de servicio de mayordomía respondidas</t>
  </si>
  <si>
    <t>Reporte de tableros de limpieza actualizado y reporte de quejas, sugerencias y observaciones</t>
  </si>
  <si>
    <t>Porcentaje de mantenimientos correctivos y preventivo atendidos en el trimestre</t>
  </si>
  <si>
    <t>Reporte de Mantenimiento (% de Solicitudes Atendidas MC= (Solicitud  Atendidas/Solicitud Entrantes de Mantenimientos) *100)</t>
  </si>
  <si>
    <t>Porcentaje de solicitudes de transportación institucional atendidas</t>
  </si>
  <si>
    <t>Reporte de servicios realizados (% Solicitudes atendidas= ( Cantidad de Servicios ofrecidos/ Cantidad de solicitudes entrantes programadas dentro del mes)*100)</t>
  </si>
  <si>
    <t>Todas las áreas de la sede central</t>
  </si>
  <si>
    <t xml:space="preserve"> Servicios generales, DAF</t>
  </si>
  <si>
    <t>Sesión de transportación</t>
  </si>
  <si>
    <t>No tener presupuesto disponible y no entregar a tiempo del sugerido.</t>
  </si>
  <si>
    <t>Dar seguimiento a la etrega oportiua del sugerido y a tiempo para u buen cumplimieto</t>
  </si>
  <si>
    <t>Falta de Insumos y materiales que adquirimos a traves de compras, para completar trabajos</t>
  </si>
  <si>
    <t>Revisar de forma eficiente el Sugerido de manteimieto eviado a compras.</t>
  </si>
  <si>
    <t>Escasez de insumos para la limpieza y servicios que ofrece la seccion de mayordomia.</t>
  </si>
  <si>
    <t>Seguimientos a los sugeridos de la division e mayordoamia, enviado a compras.</t>
  </si>
  <si>
    <t>Aprobacion tardia de las cotizaciones</t>
  </si>
  <si>
    <t>Dar seguimiento a los actores que aprueban las cotizaciones para mantenimiento preventivo y correctivo.</t>
  </si>
  <si>
    <t>SECCIÓN DE ALMACÉN Y SUMINISTRO (SAS)</t>
  </si>
  <si>
    <t>SAS.1.0</t>
  </si>
  <si>
    <t>Proceso de gestión, administración y control de inventario sistematizado</t>
  </si>
  <si>
    <t>Consiste en el mantenimiento de los procesos de inventario mediante el uso de herramientas de inventario totalmente automatizadas que permita la administración y control sin error y ágil en los tiempos de respuesta en el manejo del inventario</t>
  </si>
  <si>
    <t>Informe de Conciliación de Mercancía.</t>
  </si>
  <si>
    <t>Informe de conciliación del inventario trimestral</t>
  </si>
  <si>
    <t>Sesión de almacén</t>
  </si>
  <si>
    <t>Dificultades tecnológicas al momento del registro del conteo físico</t>
  </si>
  <si>
    <t>Realizar un reconteo de mercancía y/o solicitar los ajustes/actualizaciones preventivas en el sistema</t>
  </si>
  <si>
    <t>SECCIÓN DE COMPRAS Y CONTRATACIONES (SCC)</t>
  </si>
  <si>
    <t>SCC.1.0</t>
  </si>
  <si>
    <t>Ejecución del Plan Anual de Compras (PACC)</t>
  </si>
  <si>
    <t>Se refiere al proceso que engloba desde la recepción de los requerimientos de bienes, servicios, obras y concepciones del ministerio, hasta la publicación, adjudicación y recepción de los procesos de compras y contrataciones del CND durante el año 2024 con el objetivo de dar cumplimiento con lo planificado y cumplir con las normativas vigentes, eficientizando el abastecimiento de la institución ."</t>
  </si>
  <si>
    <t>Indicador del Indice de Control Interno ICI</t>
  </si>
  <si>
    <t>Reporte del índice de control interno ICI compras</t>
  </si>
  <si>
    <t>Indicador del uso del Sistema Nacional de Compras (SISCOMPRAS) (Indicador DGCP)</t>
  </si>
  <si>
    <t>Print Screen Indicador del uso del Sistema Nacional de Compras (SISCOMPRAS)</t>
  </si>
  <si>
    <t>Áreas del CND/ Compras</t>
  </si>
  <si>
    <t>Atraso con la verificación de los pliegos de condiciones, por parte de los peritos</t>
  </si>
  <si>
    <t>Contacto activo con las áreas</t>
  </si>
  <si>
    <t>DIRECCIÓN DE ESTRATEGIAS EN PREVENCIÓN DE DROGAS Y PROMOCIÓN DE LA SALUD</t>
  </si>
  <si>
    <t>DEPARTAMENTO DE EDUCACIÓN PREVENTIVA INTEGRAL (DEPREI)</t>
  </si>
  <si>
    <t>DEPREI.1.0</t>
  </si>
  <si>
    <t>Acreditación y profesionalización de implementadores en intervenciones basados en la evidencia</t>
  </si>
  <si>
    <t>Hace referencia a la la acreditación y profesionalización de aquellos encargados de implementar intervenciones basadas en evidencia para garantizar que los profesionales que llevan a cabo estas intervenciones estén debidamente calificados, actualizados en las mejores prácticas y comprometidos con estándares de calidad.</t>
  </si>
  <si>
    <t>DEPREI.2.0</t>
  </si>
  <si>
    <t>Formación en intervenciones de prevención universal, selectiva e indicada del uso indebido de sustancias psicoactivas</t>
  </si>
  <si>
    <t>Consiste en la formación y sensibilización de la comunidad educativa en habilidades específicas, conocimientos teóricos y prácticos, así como estrategias efectivas para abordar diferentes contextos y poblaciones</t>
  </si>
  <si>
    <t>DEPREI.3.0</t>
  </si>
  <si>
    <t>Capacitaciones en el Programa del Servicio Social Estudiantil</t>
  </si>
  <si>
    <t>Hace referencia a la formación de los estudiantes en habilidades, conocimientos y orientaciones necesarios para llevar a cabo su servicio social de manera efectiva, contribuyendo al desarrollo de la comunidad y a su propio crecimiento personal y profesional</t>
  </si>
  <si>
    <t>DEPREI.4.0</t>
  </si>
  <si>
    <t>Estudiantes universitarios formados y sensibilizados</t>
  </si>
  <si>
    <t>Consiste en la formación y sensibilización de los estudiantes universitarios para dotarlos de conocimientos, habilidades y perspectivas que fomenten su desarrollo académico, personal y social previniendo el consumo de drogas</t>
  </si>
  <si>
    <t>DEPREI.5.0</t>
  </si>
  <si>
    <t>Integración de lineamientos y protocolos de actuación para el abordaje de personas con conductas de riesgos</t>
  </si>
  <si>
    <t>Consiste en establecer pautas claras y procedimientos específicos para identificar, evaluar y proporcionar intervenciones adecuadas para mitigar o prevenir comportamientos perjudiciales para la salud física, mental y patrones de consumo de drogas</t>
  </si>
  <si>
    <t>DEPREI.6.0</t>
  </si>
  <si>
    <t>Cumplimiento de los convenios asignados</t>
  </si>
  <si>
    <t>Se refiere a dar seguimiento y cumplimiento a los convenios asignados por la dirección a fin de lograr la consecución de dichos convenios</t>
  </si>
  <si>
    <t>DEPREI.7.0</t>
  </si>
  <si>
    <t>Capacitaciones impartidas</t>
  </si>
  <si>
    <t>Capacitaciones impartidas del programa de Habilidades Parentales (PHP)</t>
  </si>
  <si>
    <t>Listados de participantes, certificados de participación, evaluaciones de las capacitaciones, fotos</t>
  </si>
  <si>
    <t>Capacitaciones impartidas en programas basados en evidencia</t>
  </si>
  <si>
    <t>Contacto con el facilitador por medio escrito. Solicitud de refrigerios, servicios de prensa, mayordomía etc.</t>
  </si>
  <si>
    <t>Acciones de sensibilización</t>
  </si>
  <si>
    <t>Acciones de sensibilización a estudiantes de centros educativos</t>
  </si>
  <si>
    <t>Acciones de sensibilización a padres madres de los centros educativos</t>
  </si>
  <si>
    <t>Documento de lineamientos y/o protocolos presentado</t>
  </si>
  <si>
    <t>Documento elaborado y lista de asistencia de la presentación</t>
  </si>
  <si>
    <t>Planificación de acciones anuales</t>
  </si>
  <si>
    <t>Planificación elaborada</t>
  </si>
  <si>
    <t>Porcentaje de cumplimiento de la planificación</t>
  </si>
  <si>
    <t>Informe de resultado de los monitoreos realizados</t>
  </si>
  <si>
    <t>DAF, DEPDPS</t>
  </si>
  <si>
    <t>DEPDPS, PyD</t>
  </si>
  <si>
    <t>Integrantes del Convenio</t>
  </si>
  <si>
    <t>DEPREI, DTIC</t>
  </si>
  <si>
    <t>No disponibilidad de recursos para las demandas de cooperación internacional</t>
  </si>
  <si>
    <t>Gestionar con tiempo los fondos y facilitador para la capacitación</t>
  </si>
  <si>
    <t>Consultar con expertos para el correcto diseño de los lineamientos y protocolos.</t>
  </si>
  <si>
    <t>Lineamientos y/o protocolos mal diseñado y poco aplicables para su implementación</t>
  </si>
  <si>
    <t>Criterios de evaluación mal establecido por condiciones del convenio no muy claras</t>
  </si>
  <si>
    <t>Actualizar los términos según sea necesario para abordar cambios en el entorno conforme a los compromisos legales</t>
  </si>
  <si>
    <t>DEPARTAMENTO DE PREVENCIÓN COMUNITARIA (DPC)</t>
  </si>
  <si>
    <t>DPC.1.0</t>
  </si>
  <si>
    <t>Capacitaciones en el Plan de Agentes Multiplicadores para las Organizaciones Comunitarias</t>
  </si>
  <si>
    <t>Hace referencia a la formación de organizaciones comunitarias con el objetivo de convertirlos en agentes multiplicadores. busca capacitar a líderes y participantes de estas organizaciones para que adquieran habilidades, conocimientos y recursos que les permitan difundir de manera efectiva información, valores y habilidades dentro de sus comunidades.</t>
  </si>
  <si>
    <t>DPC.2.0</t>
  </si>
  <si>
    <t>Acciones de sensibilización en el Plan Crianza Positiva</t>
  </si>
  <si>
    <t>Hace referencia a la formación de padres, cuidadores y profesionales que trabajan con niños y adolescentes para proporcionar herramientas, estrategias y conocimientos relacionados con la crianza positiva.</t>
  </si>
  <si>
    <t>DPC.3.0</t>
  </si>
  <si>
    <t>Capacitaciones en el Plan de Sensibilización, Orientación y Empoderamiento Comunitario</t>
  </si>
  <si>
    <t>Hace referencia a la formación de líderes comunitarios como agentes multiplicadores mediante sensibilizaciones, orientaciones y empoderamiento comunitario.</t>
  </si>
  <si>
    <t>DPC.4.0</t>
  </si>
  <si>
    <t>DPC.6.0</t>
  </si>
  <si>
    <t>Capacitaciones impartidas del PAMO</t>
  </si>
  <si>
    <t>Plantilla de cronograma</t>
  </si>
  <si>
    <t>Informe de seguimiento</t>
  </si>
  <si>
    <t>Organizaciones comunitarias, lideres comunitarios,</t>
  </si>
  <si>
    <t>Padres</t>
  </si>
  <si>
    <t>Líderes comunitarios, Juntas de vecinos, Iglesias, Organizaciones comunitarias, jóvenes.</t>
  </si>
  <si>
    <t>Padres con hijos de 8-12 años.</t>
  </si>
  <si>
    <t>Actores clave no muestren un compromiso activo o participación en los mecanismos de coordinación, lo que podría obstaculizar la efectividad de la colaboración.</t>
  </si>
  <si>
    <t>Implementar estrategias de sensibilización y comunicación para destacar los beneficios mutuos de la colaboración</t>
  </si>
  <si>
    <t>DEPARTAMENTO DE PREVENCIÓN EN EL DEPORTE (DEPREDEPORTE)</t>
  </si>
  <si>
    <t>DEPREDEPORTE.1.0</t>
  </si>
  <si>
    <t>Acciones de sensibilización en el Plan de Orientación Ligas en Prevención (POLP)</t>
  </si>
  <si>
    <t>Hace referencia a la sensibilización de latletas, madres/padres y entrenadores de ligas, clubes, federaciones deportivas de las diferentes instituciones rectoras del deporte de la provincia Santo Domingo de Guzmán</t>
  </si>
  <si>
    <t>DEPREDEPORTE.2.0</t>
  </si>
  <si>
    <t>Capacitaciones en el Plan de Empoderamiento en prevención para líderes y dirigentes deportivos (PEPLDD)</t>
  </si>
  <si>
    <t>Hace referencia a la formación de líderes y dirigentes deportivo para proporcionar las habilidades, conocimientos y recursos necesarios para promover prácticas saludables, prevenir conductas de riesgo y crear entornos seguros dentro de sus contextos deportivos.</t>
  </si>
  <si>
    <t>DEPREDEPORTE.3.0</t>
  </si>
  <si>
    <t>Acciones de sensibilización en el Plan de Orientación Prospecto Preventivo (POPP)</t>
  </si>
  <si>
    <t>Hace referencia a la sensibilización de prespectos de las Grandes Ligas para concienciar de manera efectiva sobre prevención de drogas y consecuencia del dopaje, fomentar la comprensión de riesgos y promover la adopción de comportamientos preventivos.</t>
  </si>
  <si>
    <t>Todo el personal</t>
  </si>
  <si>
    <t>DEPREDEPORTE.4.0</t>
  </si>
  <si>
    <t>Festivales deportivos y recreativos gestionados</t>
  </si>
  <si>
    <t>Hace referencia a la planificación, coordinación y ejecución de eventos masivos de carácter deportivo y recreativo, como festivales, competiciones o encuentros, creando experiencias positivas, promover la participación activa y ofrecer un ambiente que fomente la salud, el bienestar y la prevención del consumo de drogas.</t>
  </si>
  <si>
    <t>DEPREDEPORTE.5.0</t>
  </si>
  <si>
    <t>DEPREDEPORTE.6.0</t>
  </si>
  <si>
    <t>DEPREDEPORTE.7.0</t>
  </si>
  <si>
    <t>DEPREDEPORTE.8.0</t>
  </si>
  <si>
    <t>Acciones de sensibilización en (POLP)</t>
  </si>
  <si>
    <t>Personas sensibilizadas</t>
  </si>
  <si>
    <t>minutas de reunion</t>
  </si>
  <si>
    <t>Capacitaciones impartidas del PEPLDD</t>
  </si>
  <si>
    <t>Festivales deportivos gestionados</t>
  </si>
  <si>
    <t>Listados de participantes, fotos</t>
  </si>
  <si>
    <t>Torneo y simultaneas de ajedrez realizados</t>
  </si>
  <si>
    <t>Publicaciones realizadas en las redes sociales</t>
  </si>
  <si>
    <t>"Normativas para las federaciones, asociaciones, clubes, academias, progrmas y ligas</t>
  </si>
  <si>
    <t>Campaña informativa en prevención de drogas con prospectos de las acdemias</t>
  </si>
  <si>
    <t>"Diseño de la campáña a difundir</t>
  </si>
  <si>
    <t>informes detallados que actividades realizados</t>
  </si>
  <si>
    <t>Condiciones climaticas adversas, lluvias intensas o tormentas</t>
  </si>
  <si>
    <t>Monitorear pronósticos meteorológicos con antelación y tener un plan de contingencia para posibles cambios en el clima.</t>
  </si>
  <si>
    <t>Herramientas, instrumentos e intervenciones diseñados no sean efectivos en alcanzar los objetivos de prevención,</t>
  </si>
  <si>
    <t>DEPARTAMENTO DE PREVENCIÓN EN EL AREA LABORAL (DEPRAL)</t>
  </si>
  <si>
    <t>DEPRAL.1.0</t>
  </si>
  <si>
    <t>Acciones de sensibilización para el área laboral</t>
  </si>
  <si>
    <t>Consiste en el diseño e implementación de iniciativas destinadas a sensibilizar y concientizar al entorno laboral sobre prevención de drogas, con el objetivo de generar un mayor conocimiento, comprensión y cambio de actitudes o comportamientos.</t>
  </si>
  <si>
    <t>DEPRAL.3.0</t>
  </si>
  <si>
    <t>Capacitaciones en el Plan de Capacitación y Sensibilización en Prevención de Drogas al Ministerio de Defensa y Polícia Nacional (PCSPDMP)</t>
  </si>
  <si>
    <t>Hace referencia a la formación de cadetes de 4to año del Ministerio de Defensa y Polícia Nacional para proporcionar a estos cuerpos de seguridad herramientas y conocimientos específicos para prevenir el consumo de drogas dentro de sus filas, fortalecer la conciencia sobre los riesgos asociados y fomentar una cultura organizacional orientada a la prevención.</t>
  </si>
  <si>
    <t>DEPRAL.4.0</t>
  </si>
  <si>
    <t>Estrategia de orientación ciudadana implementada</t>
  </si>
  <si>
    <t>Consiste en la ejecución de una estrategia diseñada para proporcionar información clave y orientación a los trabajadores del sector laboral informal a través de la distribución de brochures con el objetivo de aumentar la conciencia y comprensión en prevención de drogas y promoción de la salud.</t>
  </si>
  <si>
    <t>DEPRAL.5.0</t>
  </si>
  <si>
    <t>DEPRAL.6.0</t>
  </si>
  <si>
    <t>Capacitaciones impartidas del PCSPDMP</t>
  </si>
  <si>
    <t>Informe, Fotos y Listado</t>
  </si>
  <si>
    <t>Listado de Participantes, Certificado de Participación, Evaluacion de las Capacitaciones, Foto de Cierre del Curso y Nota de Prensa</t>
  </si>
  <si>
    <t>Reporte de Actividades y fotos</t>
  </si>
  <si>
    <t>Empresas Privadas e Instituciones Públicas.</t>
  </si>
  <si>
    <t>Ministerio de Defensa y Policia Nacional</t>
  </si>
  <si>
    <t>Mercaderes, Motoconchista y Venduteros</t>
  </si>
  <si>
    <t>Instituciones Públicas</t>
  </si>
  <si>
    <t>Departamento de Prevención en el Area Laboral</t>
  </si>
  <si>
    <t>Falta de acceso a lugares clave donde se concentran los trabajadores informales</t>
  </si>
  <si>
    <t>Colaborar con organizaciones locales y líderes comunitarios para identificar puntos estratégicos de distribución y asegurar un alcance más amplio</t>
  </si>
  <si>
    <t>Falta de compromiso con las instituciones involucradas.</t>
  </si>
  <si>
    <t>Creación de alianzas estratégicas y la búsqueda de compromisos políticos</t>
  </si>
  <si>
    <t>DIRECCIÓN DE ESTRATEGIA EN ATENCIÓN, TRATAMIENTO, REHABILITACIÓN E INTEGRACIÓN SOCIAL (DEATRIS)</t>
  </si>
  <si>
    <t>DEATRIS.1.0</t>
  </si>
  <si>
    <t>DEATRIS.2.0</t>
  </si>
  <si>
    <t>Políticas de tratamiento monitoreadas</t>
  </si>
  <si>
    <t>DEATRIS.3.0</t>
  </si>
  <si>
    <t>DEATRIS.4.0</t>
  </si>
  <si>
    <t>Programas de Capacitación en Atención a las personas con Trastornos por Uso de Sustancias (TUS)</t>
  </si>
  <si>
    <t>Se refiere a la formación de personas que se desempeña en la atención a personas con TUS.</t>
  </si>
  <si>
    <t>Reuniones de Seguimiento a los Programa de Tratamiento bajo Supervisión judicial / otros grupos</t>
  </si>
  <si>
    <t>Informes de Capacitaciones</t>
  </si>
  <si>
    <t>MSP, SNS</t>
  </si>
  <si>
    <t>Compras</t>
  </si>
  <si>
    <t>Coordinación no efectiva entre las insituciones</t>
  </si>
  <si>
    <t>Establecer comités de coordinación interinstitucional para facilitar la comunicación y la colaboración.</t>
  </si>
  <si>
    <t>Resistencia al envio de información de las políticas monitoreadas</t>
  </si>
  <si>
    <t>Sensibilizar a los actores claves para un buen flujo de comunicación e información</t>
  </si>
  <si>
    <t>DEPARTAMENTO DE SERVICIOS DE ATENCIÓN A USUARIOS Y DEPENDIENTES DE DROGAS (DSAUDD)</t>
  </si>
  <si>
    <t>DSAUDD.1.0</t>
  </si>
  <si>
    <t>DSAUDD.2.0</t>
  </si>
  <si>
    <t>Registro Integral de la Demanda de Tratamiento (RIDT) gestionado</t>
  </si>
  <si>
    <t>Consiste en el proceso mediante el cual se recopila, organiza y gestiona la información integral sobre las personas que buscan tratamiento para trastornos por consumo de sustanciass</t>
  </si>
  <si>
    <t>DSAUDD.3.0</t>
  </si>
  <si>
    <t>Asistencia técnica a los centros de tratamiento</t>
  </si>
  <si>
    <t>Hace referencia al apoyo técnico a los centros de tratamiento que se ocupan de personas con trastornos por consumo de sustancias con el objetivo de mejorar la eficacia y la calidad de los servicios brindados por estos centros, abordando aspectos como la implementación de mejores prácticas, la capacitación del personal, la optimización de procesos y el cumplimiento de estándares regulatorios.</t>
  </si>
  <si>
    <t>DSAUDD.4.0</t>
  </si>
  <si>
    <t>Centros de tratamientos supervisados</t>
  </si>
  <si>
    <t>Consiste en el proceso mediante el cual se realizan superviciones periodicas a los centros de tratamiento para garantizar la correcta aplicación de los protocolos y programas de tratamiento, asi como la seguridad de los pacientes y facilitar su proceso de recuperación.</t>
  </si>
  <si>
    <t>DSAUDD.5.0</t>
  </si>
  <si>
    <t>Seminario de atención a usuarios y dependiente de drogas</t>
  </si>
  <si>
    <t>Hace referencia a la formación de pasantes de la carrera de medicinas y afines para fortalecer las capacidades en el abordaje efectivo a los trastornos por consumo de sustancias</t>
  </si>
  <si>
    <t>Porciento de centros que enviaron demanda de tratamiento entre total de centros</t>
  </si>
  <si>
    <t>Informe de Registro de Demanda entregado</t>
  </si>
  <si>
    <t>Cronogramas, planes de trabajo, informe de seguimiento de la asistencia, capacitaciones realizadas, lista de asistencia, fotos</t>
  </si>
  <si>
    <t>Supervisiones realizadas</t>
  </si>
  <si>
    <t>Informes de superviciones y planes de mejoras</t>
  </si>
  <si>
    <t>Listado de participantes, fotos</t>
  </si>
  <si>
    <t>Personal capacitado</t>
  </si>
  <si>
    <t>Comisión evaluadora de Centros, Centros de Prevención y Tratamiento, PyD</t>
  </si>
  <si>
    <t>Centros de tratamiento</t>
  </si>
  <si>
    <t>DAF, UASD, DEATRIS</t>
  </si>
  <si>
    <t>Resistencia por parte de la comunidad local o del personal de los centros para realizar la inspección</t>
  </si>
  <si>
    <t>Facilitar sesiones de comunicación abierta con el personal para abordar preocupaciones y fomentar la comprensión del propósito y beneficios de la autorización</t>
  </si>
  <si>
    <t>Personal encargado de ingresar datos en el RIDT no cumpla con los procedimientos establecidos, lo que podría resultar en la recopilación incorrecta de información o en la introducción de datos incompletos.</t>
  </si>
  <si>
    <t>Implementar programas de capacitación continuos para el personal, asegurándose de que estén familiarizados con los protocolos de entrada de datos y las medidas de seguridad.</t>
  </si>
  <si>
    <t>No disponibilidad del personal para recibir a los tecnicos en el centro</t>
  </si>
  <si>
    <t>Establecer canales de comunicación entre los técnicos supervisores y el Centro</t>
  </si>
  <si>
    <t>DEPARTAMENTO DE REHABILITACIÓN E INTEGRACIÓN SOCIAL (DRIS)</t>
  </si>
  <si>
    <t>DRIS.1.0</t>
  </si>
  <si>
    <t>Estrategias de tratamiento, rehabilitación e integración social dirigidos a personas usuarias de drogas privadas de libertad</t>
  </si>
  <si>
    <t>Hace referencia al diseño y aplicación de estrategias específicas de tratamiento y rehabilitación destinadas a personas que se encuentran privadas de libertad y que tienen trastornos por consumo de sustancias</t>
  </si>
  <si>
    <t>PGR, Centros penitenciarios</t>
  </si>
  <si>
    <t>Limitaciones en los recursos, tanto humanos como materiales, pueden afectar la implementación efectiva de las estrategias de tratamiento y rehabilitación dentro del entorno penitenciario.</t>
  </si>
  <si>
    <t>Establecer colaboraciones con organizaciones externas</t>
  </si>
  <si>
    <t>OBSERVATORIO DOMINICANO DE DROGAS (ODD)</t>
  </si>
  <si>
    <t>ODD.1.0</t>
  </si>
  <si>
    <t>Sistema de alerta temprana implementado</t>
  </si>
  <si>
    <t>Consiste en el seguimiento mediante reuniones periódicas del sistema de alerta temprana mediante la mesa técnica.</t>
  </si>
  <si>
    <t>ODD.2.0</t>
  </si>
  <si>
    <t>Estudio de consumo de drogas en población general realizado</t>
  </si>
  <si>
    <t>Se refiere a la ejecución de un estudio exhaustivo que tiene como objetivo analizar y comprender los patrones, tendencias y características del consumo de drogas en la población general</t>
  </si>
  <si>
    <t>ODD.3.0</t>
  </si>
  <si>
    <t>Red nacional integrada de información de drogas coordinada</t>
  </si>
  <si>
    <t>Hace referencia a la coordinación de recopilación, gestión y analisis de información suministrada por los integrantes de la red nacional integrada de información de drogas para centralizar datos relevantes y proporcionar una visión integral y actualizada de la situación relacionada con las drogas</t>
  </si>
  <si>
    <t>ODD.4.0</t>
  </si>
  <si>
    <t>Capacitaciones impartidas sobre el SAT</t>
  </si>
  <si>
    <t>Informe de la capacitación realizada</t>
  </si>
  <si>
    <t>Estudios realizados y publicados</t>
  </si>
  <si>
    <t>Informe de Resultados del Estudio</t>
  </si>
  <si>
    <t>Boletines emitidos</t>
  </si>
  <si>
    <t>Boletin firmado y sellado</t>
  </si>
  <si>
    <t>Variales o indicadores nuevos incorporados a la red de información</t>
  </si>
  <si>
    <t>Informe de la incorporación de nuevos indicadores o variables</t>
  </si>
  <si>
    <t>Mesa Técnica del SAT-RD y el ODD</t>
  </si>
  <si>
    <t>CND, ODD y Consultoría Externa</t>
  </si>
  <si>
    <t>Instituciones de la Red y el ODD</t>
  </si>
  <si>
    <t>CND, ODD</t>
  </si>
  <si>
    <t>La interpretación incorrecta de las alertas generadas por el sistema puede conducir a respuestas inapropiadas o a la falta de acción cuando sea necesario.</t>
  </si>
  <si>
    <t>Proporcionar capacitación continua al personal encargado de interpretar las alertas, establecer procedimientos claros de respuesta y facilitar canales de comunicación efectivos para obtener aclaraciones cuando sea necesario.</t>
  </si>
  <si>
    <t>Falta de recursos financieros adecuados para la ejecución completa y exitosa del estudio.</t>
  </si>
  <si>
    <t>Dar seguimiento a la ejecución presupuestaria</t>
  </si>
  <si>
    <t>Falta de compromiso por los integrantes de la red para suministrar las informaciones .</t>
  </si>
  <si>
    <t>Establecer acuerdos interinstitucionales con las insitituciones que reportan a la red</t>
  </si>
  <si>
    <t>DEPARTAMENTO REGIONAL OZAMA (DROZAMA)</t>
  </si>
  <si>
    <t>DROZAMA.1.0</t>
  </si>
  <si>
    <t>Acciones de sensibilización para la comunidad</t>
  </si>
  <si>
    <t>Consiste en el diseño e implementación de iniciativas destinadas a sensibilizar y concientizar a la comunidad sobre prevención de drogas, con el objetivo de generar un mayor conocimiento, comprensión y cambio de actitudes o comportamientos.</t>
  </si>
  <si>
    <t>DROZAMA.2.0</t>
  </si>
  <si>
    <t>Acciones de sensibilización para el área educativa</t>
  </si>
  <si>
    <t>Consiste en el diseño e implementación de iniciativas destinadas a sensibilizar y concientizar a la comunidad  educativa sobre prevención de drogas, con el objetivo de generar un mayor conocimiento, comprensión y cambio de actitudes o comportamientos.</t>
  </si>
  <si>
    <t>DROZAMA.3.0</t>
  </si>
  <si>
    <t>Acciones de sensibilización para el área deportiva</t>
  </si>
  <si>
    <t>Consiste en el diseño e implementación de iniciativas destinadas a sensibilizar y concientizar a los clubes, ligas, federeciones deportivas sobre prevención de drogas, con el objetivo de generar un mayor conocimiento, comprensión y cambio de actitudes o comportamientos.</t>
  </si>
  <si>
    <t>DROZAMA.4.0</t>
  </si>
  <si>
    <t>DROZAMA.5.0</t>
  </si>
  <si>
    <t>Capacitaciones en temas de atención, tratamiento e integración social</t>
  </si>
  <si>
    <t>Hace referencia a la planificación y ejecución de programas de formación y capacitación destinados a profesionales, trabajadores sociales, y otros actores relevantes en temas relacionados con la atención, tratamiento e integración social de individuos afectados por problemas de salud mental, adicciones u otras situaciones que requieran intervención especializada</t>
  </si>
  <si>
    <t>DROZAMA.6.0</t>
  </si>
  <si>
    <t>DROZAMA.7.0</t>
  </si>
  <si>
    <t>DROZAMA.8.0</t>
  </si>
  <si>
    <t>DROZAMA.9.0</t>
  </si>
  <si>
    <t>Mesas Interinstitucionales Regionales para la Prevención del Consumo de Sustancias Conformadas</t>
  </si>
  <si>
    <t>Consiste en la conformación y operación de mesas interinstitucionales en las distintas regiones del país, con el propósito de coordinar, articular y monitorear acciones de prevención del consumo de sustancias</t>
  </si>
  <si>
    <t>Formulario de Verificación y Reporte de Powerbi</t>
  </si>
  <si>
    <t>Formulario Reporte de Actividades y Power bi</t>
  </si>
  <si>
    <t>Talleres y conferencias para maestros y maestras</t>
  </si>
  <si>
    <t>Formulario Reporte de Actividad</t>
  </si>
  <si>
    <t>Formula Reporte de Actividad</t>
  </si>
  <si>
    <t>Reporte de Power bi</t>
  </si>
  <si>
    <t>Formulario Reporte de Actividad y Reporte de Powerbi</t>
  </si>
  <si>
    <t>Formulario de reporte de actividad</t>
  </si>
  <si>
    <t>Reporte de Powerbi</t>
  </si>
  <si>
    <t>Talleres  impartidos</t>
  </si>
  <si>
    <t>Formularios de reporte de Actividad</t>
  </si>
  <si>
    <t>Número de mesas interinstitucionales regionales conformadas</t>
  </si>
  <si>
    <t>Actas de constitución de las mesas interinstitucionales o Planes de trabajo regionales o Minutas de reuniones</t>
  </si>
  <si>
    <t>PGR, ONGS, CONANI</t>
  </si>
  <si>
    <t>MIDERED, Ministerio de la Juventud, INEFI, DAF, DEPDPS, Departamento de Comunicaciones</t>
  </si>
  <si>
    <t>Oficina Principal</t>
  </si>
  <si>
    <t>Signatarios del convenio</t>
  </si>
  <si>
    <t>Instituciones Pública y Privada</t>
  </si>
  <si>
    <t>DEPARTAMENTO REGIONAL VALDESIA (DRVALDESIA)</t>
  </si>
  <si>
    <t>DRVALDESIA.1.0</t>
  </si>
  <si>
    <t>DRVALDESIA.2.0</t>
  </si>
  <si>
    <t>DRVALDESIA.3.0</t>
  </si>
  <si>
    <t>DRVALDESIA.4.0</t>
  </si>
  <si>
    <t>DRVALDESIA.5.0</t>
  </si>
  <si>
    <t>Formularios de reporte de actividades</t>
  </si>
  <si>
    <t>Acciones de sensibilización a estudiantes Universitarios</t>
  </si>
  <si>
    <t>Formularios de reporte de Actividade</t>
  </si>
  <si>
    <t>Personas participantes en la conferencia</t>
  </si>
  <si>
    <t>DAF,DEPPDS</t>
  </si>
  <si>
    <t>DEPARTAMENTO REGIONAL CIBAO NORESTE (DRNORESTE)</t>
  </si>
  <si>
    <t>DRCNORESTE.1.0</t>
  </si>
  <si>
    <t>Capacitaciones y sensibilización para la comunidad</t>
  </si>
  <si>
    <t>Consiste en el diseño e implementación de iniciativas destinadas a capacitar, sensibilizar y concientizar a la comunidad sobre prevención de drogas, con el objetivo de generar un mayor conocimiento, comprensión y cambio de actitudes o comportamientos.</t>
  </si>
  <si>
    <t>DRCNORESTE.10.0</t>
  </si>
  <si>
    <t>DRCNORESTE.2.0</t>
  </si>
  <si>
    <t>DRCNORESTE.3.0</t>
  </si>
  <si>
    <t>DRCNORESTE.4.0</t>
  </si>
  <si>
    <t>DRCNORESTE.5.0</t>
  </si>
  <si>
    <t>DRCNORESTE.6.0</t>
  </si>
  <si>
    <t>DRCNORESTE.7.0</t>
  </si>
  <si>
    <t>DRCNORESTE.8.0</t>
  </si>
  <si>
    <t>DRCNORESTE.9.0</t>
  </si>
  <si>
    <t>Listado de participantes, Reporte de Actividades</t>
  </si>
  <si>
    <t>Listado de Participantes, fotos, reporte de actividades</t>
  </si>
  <si>
    <t>Reporte de actividad, fotos, listado de firmas</t>
  </si>
  <si>
    <t>Conferencias para estudiantes universitarios</t>
  </si>
  <si>
    <t>Reporte de actividades, fotos, listado de firmas</t>
  </si>
  <si>
    <t>Talleres en el contexto del Servicio Social Estudiantil</t>
  </si>
  <si>
    <t>Reporte de actividad, fotos, listado de participantes</t>
  </si>
  <si>
    <t>Reporte de actividades, fotos y listado de asistencia</t>
  </si>
  <si>
    <t>Reporte de actividades, fotos y listado de participartes</t>
  </si>
  <si>
    <t>Taller para dirigentes, entrenadores y monitores</t>
  </si>
  <si>
    <t>Taller en prevención de drogas</t>
  </si>
  <si>
    <t>Reporte de actividades, fotos, lista de participantes</t>
  </si>
  <si>
    <t>Visitas realizadas al sector informal</t>
  </si>
  <si>
    <t>Reporte actividades, fotos</t>
  </si>
  <si>
    <t>Reporte de actividades, fotos, lista de participantes, evaluación de la capacitación</t>
  </si>
  <si>
    <t>UNION DE JUNTAS DE VECINOS, DPC, CLUBES DE MADRES</t>
  </si>
  <si>
    <t>MINISTERIO DE EDUCACION, DEPREI, ASOCIACION DE PADRES Y MADRES AMIGOS DE LA ESCUELA</t>
  </si>
  <si>
    <t>MINISTERIO DE DEPORTES, UNION DEPORTIVA, CLUBES, LIGAS, FEDERACIONES DEPORTIVAS, DEPREDEPORTE</t>
  </si>
  <si>
    <t>MINISTERIO DE TRABAJO, EMPRESAS PRIVADAS, INSTITUCIONES GUBERNAMENTALES</t>
  </si>
  <si>
    <t>DEPARTAMENTO DE COMUNICACIONES, DEPARTAMENTO REGIONAL</t>
  </si>
  <si>
    <t>DEPARTAMENTO REGIONAL, DTI</t>
  </si>
  <si>
    <t>DEPARTAMENTO REGIONAL CIBAO NORTE (DRNORTE)</t>
  </si>
  <si>
    <t>DRCNORTE.1.0</t>
  </si>
  <si>
    <t>DRCNORTE.2.0</t>
  </si>
  <si>
    <t>DRCNORTE.3.0</t>
  </si>
  <si>
    <t>DRCNORTE.4.0</t>
  </si>
  <si>
    <t>DRCNORTE.5.0</t>
  </si>
  <si>
    <t>DRCNORTE.6.0</t>
  </si>
  <si>
    <t>Estrategias de tratamiento, rehabilitación e integración social dirigidos a los Centros de Tratamiento</t>
  </si>
  <si>
    <t>Hace referencia al diseño y aplicación de estrategias específicas de tratamiento y rehabilitación destinadas a personas que se encuentran en los centros de tratamiento y que tienen problemas relacionados con el uso de sustancias psicoactiva</t>
  </si>
  <si>
    <t>DRCNORTE.7.0</t>
  </si>
  <si>
    <t>Se refiere a la optimización y/o actualización en términos de  funcionalidad, eficiencia, durabilidad y/o características de los accesorios de oficinas y equipos tecnológicos del CND.</t>
  </si>
  <si>
    <t>DRCNORTE.8.0</t>
  </si>
  <si>
    <t>Imágenes</t>
  </si>
  <si>
    <t>Lista participantes, fotos</t>
  </si>
  <si>
    <t>Lista participante</t>
  </si>
  <si>
    <t>Taller para centros educativos</t>
  </si>
  <si>
    <t>Lista de participantes, imágenes</t>
  </si>
  <si>
    <t>Lista de participantes</t>
  </si>
  <si>
    <t>Intervenciones y participación en medios de comunicación</t>
  </si>
  <si>
    <t>Imágenes, Flyers</t>
  </si>
  <si>
    <t>Imágenes, Lista de participantes</t>
  </si>
  <si>
    <t>No disponibilidad de fondos oportunamente para la movilidad del representante a participar en el medio de comunicación</t>
  </si>
  <si>
    <t>Dar seguimiento a la ejecución presupuestaria y gastos del vehiculo</t>
  </si>
  <si>
    <t>DEPARTAMENTO REGIONAL ENRIQUILLO (DREN)</t>
  </si>
  <si>
    <t>DREN.1.0</t>
  </si>
  <si>
    <t>DREN.2.0</t>
  </si>
  <si>
    <t>DREN.3.0</t>
  </si>
  <si>
    <t>DREN.4.0</t>
  </si>
  <si>
    <t>DREN.5.0</t>
  </si>
  <si>
    <t>DREN.6.0</t>
  </si>
  <si>
    <t>DREN.7.0</t>
  </si>
  <si>
    <t>DREN.8.0</t>
  </si>
  <si>
    <t>Reporte de powerbí</t>
  </si>
  <si>
    <t>Conferencias a las Universidades</t>
  </si>
  <si>
    <t>Formularios reporte de actividad</t>
  </si>
  <si>
    <t>Acciones de sensibilización PSOFPDAL</t>
  </si>
  <si>
    <t>minerd</t>
  </si>
  <si>
    <t>Personal Tecnico,  Minerd</t>
  </si>
  <si>
    <t>Instituciones y Empresas publicas y Privada</t>
  </si>
  <si>
    <t>Medios de Comunicación, programas televisivos, Radios, Programa Digital</t>
  </si>
  <si>
    <t>DEPARTAMENTO REGIONAL HIGÜAMO (DRHI)</t>
  </si>
  <si>
    <t>DRHI.1.0</t>
  </si>
  <si>
    <t>DRHI.2.0</t>
  </si>
  <si>
    <t>DRHI.3.0</t>
  </si>
  <si>
    <t>DRHI.4.0</t>
  </si>
  <si>
    <t>DRHI.5.0</t>
  </si>
  <si>
    <t>DRHI.6.0</t>
  </si>
  <si>
    <t>DRHI.7.0</t>
  </si>
  <si>
    <t>DRHI.8.0</t>
  </si>
  <si>
    <t>DRHI.9.0</t>
  </si>
  <si>
    <t>Formulario de Reportes y fotos</t>
  </si>
  <si>
    <t>Formularios de Reportes y Fotos</t>
  </si>
  <si>
    <t>Luis Francisco Báez , Dinora Caba, Joselito Rodriguez, Mariobel Romano y Belkaiza Santana.</t>
  </si>
  <si>
    <t>Luis Francisco Báez ,Escuelas, Colegios y Liceos</t>
  </si>
  <si>
    <t>Cancha abierta del club Virgilio Castillo (CHOLA), Asociación de Volibol La Romana (ASOVOLARO), Proyecto Deportivo Toros de la Aviació, CLUB SOCIAL, DEPORTIVO Y CULTURAL CASA CLUB DE PUERTO RICO, INC</t>
  </si>
  <si>
    <t>Repuesto Luperón, Hoteles,</t>
  </si>
  <si>
    <t>Iglesia de la Profecía Central, Madres Escolapias, CLUB SOCIAL, DEPORTIVO Y CULTURAL CASA CLUB DE PUERTO RICO, INC., FUNICRIS</t>
  </si>
  <si>
    <t>Entrenadores, dirigentes deportivos, atletas, deportista, clubes deportivo, asociaciones deportivas y uniones deportivas</t>
  </si>
  <si>
    <t>Instituciones públicas y privadas</t>
  </si>
  <si>
    <t>Establecer claramente los roles y responsabilidades de cada institución en la colaboración para prevenir malentendidos y asegurar una distribución eficiente de tareas y recursos.</t>
  </si>
  <si>
    <t>PRESUPUESTO</t>
  </si>
  <si>
    <t>TOTAL ÁREA</t>
  </si>
  <si>
    <t>TOTAL GENERAL</t>
  </si>
  <si>
    <t>Departamento</t>
  </si>
  <si>
    <t>ID_POA</t>
  </si>
  <si>
    <t>Codigo</t>
  </si>
  <si>
    <t>Referencia_contratacion</t>
  </si>
  <si>
    <t>Finalidad_contratacion</t>
  </si>
  <si>
    <t>Articulo</t>
  </si>
  <si>
    <t>Unidad_medida</t>
  </si>
  <si>
    <t>Subcuenta</t>
  </si>
  <si>
    <t>Cuenta</t>
  </si>
  <si>
    <t>Precio</t>
  </si>
  <si>
    <t>Primer_trimestre</t>
  </si>
  <si>
    <t>Segundo_trimestre</t>
  </si>
  <si>
    <t>Tercer_trimestre</t>
  </si>
  <si>
    <t>Cuarto_trimestre</t>
  </si>
  <si>
    <t>Total</t>
  </si>
  <si>
    <t>44121701</t>
  </si>
  <si>
    <t>Suministro de Oficina</t>
  </si>
  <si>
    <t>Bolígrafos</t>
  </si>
  <si>
    <t>Caja</t>
  </si>
  <si>
    <t>2.3.9.2.01</t>
  </si>
  <si>
    <t>2.3-MATERIALES Y SUMINISTROS</t>
  </si>
  <si>
    <t>47121701</t>
  </si>
  <si>
    <t>Suministro de Aseo y Limpieza</t>
  </si>
  <si>
    <t>Bolsas de basura</t>
  </si>
  <si>
    <t>Paquete</t>
  </si>
  <si>
    <t>2.3.9.1.01</t>
  </si>
  <si>
    <t>14111507</t>
  </si>
  <si>
    <t>Papel de escritorio</t>
  </si>
  <si>
    <t>Papel para impresora o fotocopiadora</t>
  </si>
  <si>
    <t>Resma</t>
  </si>
  <si>
    <t>2.3.3.1.01</t>
  </si>
  <si>
    <t>50201706</t>
  </si>
  <si>
    <t>Alimentos y Bebidas para Personas</t>
  </si>
  <si>
    <t>Frutos secos, Azucares y Productos de Panadería</t>
  </si>
  <si>
    <t>Café</t>
  </si>
  <si>
    <t>Libra </t>
  </si>
  <si>
    <t>2.3.1.1.01</t>
  </si>
  <si>
    <t>44103504</t>
  </si>
  <si>
    <t>Alambres o espirales de encuadernación</t>
  </si>
  <si>
    <t>14111526</t>
  </si>
  <si>
    <t>Papel libretas o libros de mensajes telefónicos</t>
  </si>
  <si>
    <t>44122003</t>
  </si>
  <si>
    <t>Carpetas</t>
  </si>
  <si>
    <t>44103502</t>
  </si>
  <si>
    <t>Tapas de encuadernación</t>
  </si>
  <si>
    <t>50202301</t>
  </si>
  <si>
    <t>Agua</t>
  </si>
  <si>
    <t>Galón</t>
  </si>
  <si>
    <t>50161814</t>
  </si>
  <si>
    <t>Azúcar o sustituto de azúcar, confite</t>
  </si>
  <si>
    <t>90101801</t>
  </si>
  <si>
    <t>Servicios de alimentación</t>
  </si>
  <si>
    <t>Comidas para llevar preparadas profesionalmente</t>
  </si>
  <si>
    <t>Unidad</t>
  </si>
  <si>
    <t>2.2.9.2.01</t>
  </si>
  <si>
    <t>2.2-CONTRATACIÓN DE SERVICIOS</t>
  </si>
  <si>
    <t>52121602</t>
  </si>
  <si>
    <t>Servilletas</t>
  </si>
  <si>
    <t>2.3.3.2.01</t>
  </si>
  <si>
    <t>43211507</t>
  </si>
  <si>
    <t>Equipo Informático y Accesorios</t>
  </si>
  <si>
    <t>Computadores de escritorio</t>
  </si>
  <si>
    <t>2.6.1.3.01</t>
  </si>
  <si>
    <t>2.6-BIENES MUEBLES, INMUEBLES E INTANGIBLES</t>
  </si>
  <si>
    <t>43212105</t>
  </si>
  <si>
    <t>Impresoras láser</t>
  </si>
  <si>
    <t>44103105</t>
  </si>
  <si>
    <t>Cartuchos de tinta</t>
  </si>
  <si>
    <t>50202310</t>
  </si>
  <si>
    <t>Alimentos y Bebidas para personas</t>
  </si>
  <si>
    <t xml:space="preserve">Agua mineral </t>
  </si>
  <si>
    <t>Paquete 20/16 OZ.</t>
  </si>
  <si>
    <t>44121706</t>
  </si>
  <si>
    <t>Lápices de madera</t>
  </si>
  <si>
    <t>44122011</t>
  </si>
  <si>
    <t>Folders</t>
  </si>
  <si>
    <t>14111519</t>
  </si>
  <si>
    <t>Papeles cartulina</t>
  </si>
  <si>
    <t>56112104</t>
  </si>
  <si>
    <t>Muebles de Alojamiento</t>
  </si>
  <si>
    <t>Sillas para ejecutivos</t>
  </si>
  <si>
    <t>2.6.1.1.01</t>
  </si>
  <si>
    <t>44122107</t>
  </si>
  <si>
    <t>Grapas</t>
  </si>
  <si>
    <t>14111509</t>
  </si>
  <si>
    <t>Servicio de Reproducción</t>
  </si>
  <si>
    <t>Papel membreteado</t>
  </si>
  <si>
    <t>49101705</t>
  </si>
  <si>
    <t>Productos de artes gráficas</t>
  </si>
  <si>
    <t xml:space="preserve">Diseño Gráfico </t>
  </si>
  <si>
    <t>Certificados</t>
  </si>
  <si>
    <t>2.3.3.3.01</t>
  </si>
  <si>
    <t>50202302</t>
  </si>
  <si>
    <t>Hielo</t>
  </si>
  <si>
    <t>50202305</t>
  </si>
  <si>
    <t>Jugo fresco</t>
  </si>
  <si>
    <t>82141502</t>
  </si>
  <si>
    <t>Otros servicios técnicos profesionales</t>
  </si>
  <si>
    <t>Diseño o gráficos artísticos</t>
  </si>
  <si>
    <t>2.2.8.7.06</t>
  </si>
  <si>
    <t>82121507</t>
  </si>
  <si>
    <t>Medios Impresos</t>
  </si>
  <si>
    <t>Impresión de papelería o formularios comerciales</t>
  </si>
  <si>
    <t>Ciento</t>
  </si>
  <si>
    <t>2.2.2.2.01</t>
  </si>
  <si>
    <t>82121506</t>
  </si>
  <si>
    <t>Impresión de publicaciones</t>
  </si>
  <si>
    <t>46171612</t>
  </si>
  <si>
    <t>Productos y útiles de defensa y seguridad</t>
  </si>
  <si>
    <t>Ferretería</t>
  </si>
  <si>
    <t>Monitores de video</t>
  </si>
  <si>
    <t>2.3.9.9.04</t>
  </si>
  <si>
    <t>43211508</t>
  </si>
  <si>
    <t>Computadores personales</t>
  </si>
  <si>
    <t>26121536</t>
  </si>
  <si>
    <t>Productos eléctricos y afines</t>
  </si>
  <si>
    <t>Cordón de extensión</t>
  </si>
  <si>
    <t>2.3.9.6.01</t>
  </si>
  <si>
    <t>43211708</t>
  </si>
  <si>
    <t>Mouse o bola de seguimiento para computador</t>
  </si>
  <si>
    <t>43211607</t>
  </si>
  <si>
    <t>Parlantes de computador</t>
  </si>
  <si>
    <t>43201803</t>
  </si>
  <si>
    <t>Unidades de disco duro</t>
  </si>
  <si>
    <t>60101732</t>
  </si>
  <si>
    <t>Punteros</t>
  </si>
  <si>
    <t>32101622</t>
  </si>
  <si>
    <t>Memoria flash</t>
  </si>
  <si>
    <t>45111609</t>
  </si>
  <si>
    <t>Equipos y Aparatos Audiovisuales</t>
  </si>
  <si>
    <t>Equipos de Audio y Video para presentación y composición</t>
  </si>
  <si>
    <t>Proyectores multimedia</t>
  </si>
  <si>
    <t>2.6.2.1.01</t>
  </si>
  <si>
    <t>44103103</t>
  </si>
  <si>
    <t>Tóner para impresoras o fax</t>
  </si>
  <si>
    <t>43211711</t>
  </si>
  <si>
    <t>Escáneres</t>
  </si>
  <si>
    <t>44121708</t>
  </si>
  <si>
    <t>Marcadores</t>
  </si>
  <si>
    <t>44121716</t>
  </si>
  <si>
    <t>Resaltadores</t>
  </si>
  <si>
    <t>44121605</t>
  </si>
  <si>
    <t>Dispensadores de cinta</t>
  </si>
  <si>
    <t>44121613</t>
  </si>
  <si>
    <t>Removedores de grapas (saca ganchos)</t>
  </si>
  <si>
    <t>44121615</t>
  </si>
  <si>
    <t>Grapadoras</t>
  </si>
  <si>
    <t>44121618</t>
  </si>
  <si>
    <t>Herramientas menores</t>
  </si>
  <si>
    <t>Tijeras</t>
  </si>
  <si>
    <t>2.3.6.3.04</t>
  </si>
  <si>
    <t>44122104</t>
  </si>
  <si>
    <t>Clips para papel</t>
  </si>
  <si>
    <t>44122105</t>
  </si>
  <si>
    <t>Clips para carpetas o bulldog</t>
  </si>
  <si>
    <t>44121628</t>
  </si>
  <si>
    <t>Contenedores o dispensadores de clips</t>
  </si>
  <si>
    <t>44121802</t>
  </si>
  <si>
    <t>Fluido de corrección</t>
  </si>
  <si>
    <t>44122018</t>
  </si>
  <si>
    <t>Insertos o pestañas para archivos</t>
  </si>
  <si>
    <t>44121503</t>
  </si>
  <si>
    <t>Sobres</t>
  </si>
  <si>
    <t>44121804</t>
  </si>
  <si>
    <t>Borradores</t>
  </si>
  <si>
    <t>2.3.9.2.02</t>
  </si>
  <si>
    <t>44122101</t>
  </si>
  <si>
    <t>Artículos de caucho</t>
  </si>
  <si>
    <t>Suministro de oficina</t>
  </si>
  <si>
    <t>Cauchos</t>
  </si>
  <si>
    <t>2.3.5.4.01</t>
  </si>
  <si>
    <t>44122027</t>
  </si>
  <si>
    <t>Folders de archivo expandibles</t>
  </si>
  <si>
    <t>31201610</t>
  </si>
  <si>
    <t>Otros productos químicos y conexos</t>
  </si>
  <si>
    <t>Pegamentos</t>
  </si>
  <si>
    <t>2.3.7.2.99</t>
  </si>
  <si>
    <t>31201512</t>
  </si>
  <si>
    <t>Cinta transparente</t>
  </si>
  <si>
    <t>44111611</t>
  </si>
  <si>
    <t>Clips para billetes</t>
  </si>
  <si>
    <t>14111530</t>
  </si>
  <si>
    <t>Papel de notas autoadhesivas</t>
  </si>
  <si>
    <t>Docena</t>
  </si>
  <si>
    <t>14111514</t>
  </si>
  <si>
    <t>Blocs o cuadernos de papel</t>
  </si>
  <si>
    <t>14111537</t>
  </si>
  <si>
    <t>Etiquetas de papel</t>
  </si>
  <si>
    <t>14111813</t>
  </si>
  <si>
    <t>Formatos o libros de correspondencia</t>
  </si>
  <si>
    <t>44122121</t>
  </si>
  <si>
    <t>Clips de pared o tablero</t>
  </si>
  <si>
    <t>41111604</t>
  </si>
  <si>
    <t>Productos y útiles diversos</t>
  </si>
  <si>
    <t>Reglas</t>
  </si>
  <si>
    <t>2.3.9.9.05</t>
  </si>
  <si>
    <t>44111612</t>
  </si>
  <si>
    <t>Sellos para bolsas de monedas</t>
  </si>
  <si>
    <t>14111604</t>
  </si>
  <si>
    <t>Tarjetas de presentación</t>
  </si>
  <si>
    <t>24121807</t>
  </si>
  <si>
    <t>Recipientes de plástico</t>
  </si>
  <si>
    <t>31162304</t>
  </si>
  <si>
    <t>Regletas de montaje</t>
  </si>
  <si>
    <t>45121504</t>
  </si>
  <si>
    <t>Cámara Fotográfica y de Video</t>
  </si>
  <si>
    <t>Equipo de video, filmación y fotografía</t>
  </si>
  <si>
    <t>Cámaras digitales</t>
  </si>
  <si>
    <t>2.6.2.3.01</t>
  </si>
  <si>
    <t>52161520</t>
  </si>
  <si>
    <t>Micrófonos</t>
  </si>
  <si>
    <t>45121603</t>
  </si>
  <si>
    <t>Lentes para cámaras</t>
  </si>
  <si>
    <t>45121601</t>
  </si>
  <si>
    <t>Accesorios</t>
  </si>
  <si>
    <t>Accesorios de oficina e informática</t>
  </si>
  <si>
    <t>Flashes o iluminación para cámaras</t>
  </si>
  <si>
    <t>2.3.9.8.02</t>
  </si>
  <si>
    <t>52152102</t>
  </si>
  <si>
    <t>Útiles de cocina y comedor</t>
  </si>
  <si>
    <t>Utiles de Cocina Domésticos</t>
  </si>
  <si>
    <t>Vasos para beber para uso doméstico</t>
  </si>
  <si>
    <t>2.3.9.5.01</t>
  </si>
  <si>
    <t>50201714</t>
  </si>
  <si>
    <t>Cremas no lácteas</t>
  </si>
  <si>
    <t>55121804</t>
  </si>
  <si>
    <t>Gafetes o porta gafetes</t>
  </si>
  <si>
    <t>50181903</t>
  </si>
  <si>
    <t>Galletas sencillas de sal</t>
  </si>
  <si>
    <t>14111704</t>
  </si>
  <si>
    <t>Papel higiénico</t>
  </si>
  <si>
    <t>53103001</t>
  </si>
  <si>
    <t>Prendas de Vestir, T-Shirt y Gorras</t>
  </si>
  <si>
    <t>Camisetas (t-shirts)</t>
  </si>
  <si>
    <t>2.3.2.3.01</t>
  </si>
  <si>
    <t>44111515</t>
  </si>
  <si>
    <t>Cajas u organizadores de almacenamiento de archivos</t>
  </si>
  <si>
    <t>44111503</t>
  </si>
  <si>
    <t>Organizadores o bandejas para el escritorio</t>
  </si>
  <si>
    <t>52121604</t>
  </si>
  <si>
    <t>Acabados textiles</t>
  </si>
  <si>
    <t>Industria de fibras, textiles y tejidos</t>
  </si>
  <si>
    <t>Manteles</t>
  </si>
  <si>
    <t>2.3.2.2.01</t>
  </si>
  <si>
    <t>56121702</t>
  </si>
  <si>
    <t>Accesorio de Oficina y Escritorio</t>
  </si>
  <si>
    <t>Unidades de almacenamiento de libros</t>
  </si>
  <si>
    <t>2.6.2.4.01</t>
  </si>
  <si>
    <t>85131708</t>
  </si>
  <si>
    <t>Servicios de investigación epidemiológica</t>
  </si>
  <si>
    <t>2.2.8.7.01</t>
  </si>
  <si>
    <t>53121706</t>
  </si>
  <si>
    <t>Maletines para computador</t>
  </si>
  <si>
    <t>26121620</t>
  </si>
  <si>
    <t>Cable para interconexiones</t>
  </si>
  <si>
    <t>82121505</t>
  </si>
  <si>
    <t>Impresión promocional o publicitaria</t>
  </si>
  <si>
    <t>11111606</t>
  </si>
  <si>
    <t>Piedra, arcilla y arena</t>
  </si>
  <si>
    <t>Pizarra</t>
  </si>
  <si>
    <t>2.3.6.4.04</t>
  </si>
  <si>
    <t>60141101</t>
  </si>
  <si>
    <t>Útiles destinado a actividades deportivas y recreativas</t>
  </si>
  <si>
    <t>Artículos Deportivos</t>
  </si>
  <si>
    <t>Juegos educativos</t>
  </si>
  <si>
    <t>2.3.9.4.01</t>
  </si>
  <si>
    <t>44101603</t>
  </si>
  <si>
    <t>Máquinas trituradoras de papel o accesorios</t>
  </si>
  <si>
    <t>52141501</t>
  </si>
  <si>
    <t>Electrodomésticos</t>
  </si>
  <si>
    <t>Aparatos Electrodomésticos</t>
  </si>
  <si>
    <t>Neveras para uso doméstico</t>
  </si>
  <si>
    <t>2.6.1.4.01</t>
  </si>
  <si>
    <t>52161509</t>
  </si>
  <si>
    <t>Sistemas de estéreo portátiles</t>
  </si>
  <si>
    <t>43202003</t>
  </si>
  <si>
    <t>Discos versátiles digitales dvd</t>
  </si>
  <si>
    <t>44111905</t>
  </si>
  <si>
    <t>Tableros de borrado en seco o accesorios</t>
  </si>
  <si>
    <t>44111909</t>
  </si>
  <si>
    <t>Kits o accesorios para limpieza de tableros</t>
  </si>
  <si>
    <t>44111903</t>
  </si>
  <si>
    <t>Caballetes o accesorios</t>
  </si>
  <si>
    <t>44111509</t>
  </si>
  <si>
    <t>Sujetadores de esferos o lápices</t>
  </si>
  <si>
    <t>55121715</t>
  </si>
  <si>
    <t>Banderas o accesorios</t>
  </si>
  <si>
    <t>44121612</t>
  </si>
  <si>
    <t>Cortadoras de papel o repuestos</t>
  </si>
  <si>
    <t>53121501</t>
  </si>
  <si>
    <t>Porta trajes</t>
  </si>
  <si>
    <t>2.3.9.9.01</t>
  </si>
  <si>
    <t>54111601</t>
  </si>
  <si>
    <t>Relojes de pared</t>
  </si>
  <si>
    <t>44121619</t>
  </si>
  <si>
    <t>Tajalápices manuales</t>
  </si>
  <si>
    <t>44122017</t>
  </si>
  <si>
    <t>Folders de colgar o accesorios</t>
  </si>
  <si>
    <t>44121611</t>
  </si>
  <si>
    <t>Punzones para papel u ojales</t>
  </si>
  <si>
    <t>14111610</t>
  </si>
  <si>
    <t>Papel de construcción</t>
  </si>
  <si>
    <t>56112103</t>
  </si>
  <si>
    <t>Sillas para visitantes</t>
  </si>
  <si>
    <t>56101703</t>
  </si>
  <si>
    <t>Escritorios</t>
  </si>
  <si>
    <t>39121705</t>
  </si>
  <si>
    <t>Grapas para cables</t>
  </si>
  <si>
    <t>55101515</t>
  </si>
  <si>
    <t>Material promocional o reportes anuales</t>
  </si>
  <si>
    <t>82121510</t>
  </si>
  <si>
    <t>Impresión textil</t>
  </si>
  <si>
    <t>44121506</t>
  </si>
  <si>
    <t>Sobres estándar</t>
  </si>
  <si>
    <t>82141507</t>
  </si>
  <si>
    <t>Servicios de diseño de serigrafía</t>
  </si>
  <si>
    <t>47131611</t>
  </si>
  <si>
    <t>Recogedor de basura</t>
  </si>
  <si>
    <t>52151504</t>
  </si>
  <si>
    <t>Tazas o vasos o tapas desechables para uso doméstico</t>
  </si>
  <si>
    <t>14111705</t>
  </si>
  <si>
    <t>Servilletas de papel</t>
  </si>
  <si>
    <t>12171703</t>
  </si>
  <si>
    <t>Pinturas, Lacas, Barnices, Diluyentes y absorbentes para pintura</t>
  </si>
  <si>
    <t>Pintura, Bases y Acabados</t>
  </si>
  <si>
    <t>Tintas</t>
  </si>
  <si>
    <t>2.3.7.2.06</t>
  </si>
  <si>
    <t>80141607</t>
  </si>
  <si>
    <t>Eventos generales</t>
  </si>
  <si>
    <t xml:space="preserve">Logísticas y montaje de eventos </t>
  </si>
  <si>
    <t>Gestión de eventos</t>
  </si>
  <si>
    <t>2.2.8.6.01</t>
  </si>
  <si>
    <t>53102516</t>
  </si>
  <si>
    <t>Gorras</t>
  </si>
  <si>
    <t>40101701</t>
  </si>
  <si>
    <t>Sistemas de aire acondicionado, calefacción y refrigeración industrial y comercial</t>
  </si>
  <si>
    <t>Sistema de Aire Acondicionados</t>
  </si>
  <si>
    <t>Aires acondicionados</t>
  </si>
  <si>
    <t>2.6.5.4.01</t>
  </si>
  <si>
    <t>72101511</t>
  </si>
  <si>
    <t>Mantenimiento, reparación, desmonte e instalación</t>
  </si>
  <si>
    <t>Servicio de instalación o mantenimiento o reparación de aires acondicionados</t>
  </si>
  <si>
    <t>2.2.7.2.08</t>
  </si>
  <si>
    <t>49161504</t>
  </si>
  <si>
    <t>Aparatos deportivos</t>
  </si>
  <si>
    <t>Balones de futbol</t>
  </si>
  <si>
    <t>2.6.2.2.01</t>
  </si>
  <si>
    <t>49161509</t>
  </si>
  <si>
    <t>Balones de softbol</t>
  </si>
  <si>
    <t>49221507</t>
  </si>
  <si>
    <t>Tableros de basquetbol</t>
  </si>
  <si>
    <t>26111702</t>
  </si>
  <si>
    <t>Pilas alcalinas</t>
  </si>
  <si>
    <t>49161503</t>
  </si>
  <si>
    <t>Pelotas de beisbol</t>
  </si>
  <si>
    <t>50202306</t>
  </si>
  <si>
    <t>Refrescos</t>
  </si>
  <si>
    <t>Litro</t>
  </si>
  <si>
    <t>78180107</t>
  </si>
  <si>
    <t>Mantenimiento y repar equipos de transporte, tracción y elevación</t>
  </si>
  <si>
    <t>Componentes y Sistemas de Transporte y otros</t>
  </si>
  <si>
    <t>Reparación y mantenimiento de automóvil y de camiones ligeros</t>
  </si>
  <si>
    <t>2.2.7.2.06</t>
  </si>
  <si>
    <t>49161603</t>
  </si>
  <si>
    <t>Pelotas de básquetbol</t>
  </si>
  <si>
    <t>44101501</t>
  </si>
  <si>
    <t>Fotocopiadoras</t>
  </si>
  <si>
    <t>49161608</t>
  </si>
  <si>
    <t>Balones de voleibol</t>
  </si>
  <si>
    <t>55121724</t>
  </si>
  <si>
    <t>Bases de banderas</t>
  </si>
  <si>
    <t>53101604</t>
  </si>
  <si>
    <t>Camisas o blusas para mujer</t>
  </si>
  <si>
    <t>53101602</t>
  </si>
  <si>
    <t>Camisas para hombre</t>
  </si>
  <si>
    <t>50201713</t>
  </si>
  <si>
    <t>Bolsas de té</t>
  </si>
  <si>
    <t>44101602</t>
  </si>
  <si>
    <t>Máquinas perforadoras o para unir papel</t>
  </si>
  <si>
    <t>56101519</t>
  </si>
  <si>
    <t>Mesas</t>
  </si>
  <si>
    <t>27111704</t>
  </si>
  <si>
    <t>Enchufes</t>
  </si>
  <si>
    <t>53102710</t>
  </si>
  <si>
    <t>Uniformes corporativos</t>
  </si>
  <si>
    <t>46171501</t>
  </si>
  <si>
    <t>Candados</t>
  </si>
  <si>
    <t>50181905</t>
  </si>
  <si>
    <t>Galletas de dulce</t>
  </si>
  <si>
    <t>60141102</t>
  </si>
  <si>
    <t>Juego de mesa</t>
  </si>
  <si>
    <t>49221505</t>
  </si>
  <si>
    <t>Mallas o redes para deportes</t>
  </si>
  <si>
    <t>49101701</t>
  </si>
  <si>
    <t>Medallas</t>
  </si>
  <si>
    <t>49101702</t>
  </si>
  <si>
    <t>Trofeos</t>
  </si>
  <si>
    <t>50201711</t>
  </si>
  <si>
    <t>Té instantáneo</t>
  </si>
  <si>
    <t>27113203</t>
  </si>
  <si>
    <t>Kit de herramientas de red</t>
  </si>
  <si>
    <t>41106401</t>
  </si>
  <si>
    <t>Equipos informáticos</t>
  </si>
  <si>
    <t>Enclouser para realizar copias de seguridad</t>
  </si>
  <si>
    <t>39121405</t>
  </si>
  <si>
    <t>Terminales de cables o alambre</t>
  </si>
  <si>
    <t>43211706</t>
  </si>
  <si>
    <t>Teclados</t>
  </si>
  <si>
    <t>43201808</t>
  </si>
  <si>
    <t>Disco compacto cd de sólo lectura</t>
  </si>
  <si>
    <t>43201810</t>
  </si>
  <si>
    <t>Disco versátil digital dvd de sólo lectura</t>
  </si>
  <si>
    <t>44101802</t>
  </si>
  <si>
    <t>Máquinas sumadoras</t>
  </si>
  <si>
    <t>44101601</t>
  </si>
  <si>
    <t>Máquinas cortadoras de papel o accesorios</t>
  </si>
  <si>
    <t>44111907</t>
  </si>
  <si>
    <t>Tableros de noticias o accesorios</t>
  </si>
  <si>
    <t>44111506</t>
  </si>
  <si>
    <t>Sujetadores o dispensadores de papeles o tacos</t>
  </si>
  <si>
    <t>14111515</t>
  </si>
  <si>
    <t>Papel para sumadora o máquina registradora</t>
  </si>
  <si>
    <t>55121802</t>
  </si>
  <si>
    <t>32121501</t>
  </si>
  <si>
    <t>Capacitores fijos</t>
  </si>
  <si>
    <t>44101805</t>
  </si>
  <si>
    <t>Cintas para calculadoras</t>
  </si>
  <si>
    <t>39121002</t>
  </si>
  <si>
    <t xml:space="preserve">Equipo de Generación Eléctrica, Aparatos y Accesorios Eléctricos </t>
  </si>
  <si>
    <t>Unidades de suministro de energía</t>
  </si>
  <si>
    <t>2.6.5.6.01</t>
  </si>
  <si>
    <t>44102606</t>
  </si>
  <si>
    <t>Cinta de máquinas de escribir</t>
  </si>
  <si>
    <t>52161505</t>
  </si>
  <si>
    <t>Televisores</t>
  </si>
  <si>
    <t>52151502</t>
  </si>
  <si>
    <t>Platos desechables para uso doméstico</t>
  </si>
  <si>
    <t>56101708</t>
  </si>
  <si>
    <t>Archivadores móviles</t>
  </si>
  <si>
    <t>52161533</t>
  </si>
  <si>
    <t>Megáfonos</t>
  </si>
  <si>
    <t>40151501</t>
  </si>
  <si>
    <t>Maquinaria y Equipo Industrial</t>
  </si>
  <si>
    <t>Bombas de aire</t>
  </si>
  <si>
    <t>2.6.5.2.01</t>
  </si>
  <si>
    <t>15121509</t>
  </si>
  <si>
    <t>Aceites y grasas</t>
  </si>
  <si>
    <t>Aceite de frenos</t>
  </si>
  <si>
    <t>2.3.7.1.05</t>
  </si>
  <si>
    <t>42171917</t>
  </si>
  <si>
    <t>Útiles menores  médico quirúrgicos y de laboratorio</t>
  </si>
  <si>
    <t>Accesorios de primeros auxilios</t>
  </si>
  <si>
    <t>Estuches o bolsas o accesorios de primeros auxilios para servicios médicos de emergencia</t>
  </si>
  <si>
    <t>2.3.9.3.01</t>
  </si>
  <si>
    <t>55121711</t>
  </si>
  <si>
    <t>Vallas publicitarias</t>
  </si>
  <si>
    <t>15121508</t>
  </si>
  <si>
    <t>Aceite de transmisión</t>
  </si>
  <si>
    <t>15121504</t>
  </si>
  <si>
    <t>Aceite hidráulico</t>
  </si>
  <si>
    <t>15121501</t>
  </si>
  <si>
    <t>Aceite motor</t>
  </si>
  <si>
    <t>15121802</t>
  </si>
  <si>
    <t>Lubricantes</t>
  </si>
  <si>
    <t>Lubricante anti – corrosión</t>
  </si>
  <si>
    <t>2.3.7.1.06</t>
  </si>
  <si>
    <t>15121520</t>
  </si>
  <si>
    <t>Lubricantes de propósito general</t>
  </si>
  <si>
    <t>26131604</t>
  </si>
  <si>
    <t>Repuestos</t>
  </si>
  <si>
    <t>Filtros fijos</t>
  </si>
  <si>
    <t>2.3.9.8.01</t>
  </si>
  <si>
    <t>15111701</t>
  </si>
  <si>
    <t>Espesantes de combustible</t>
  </si>
  <si>
    <t>15121510</t>
  </si>
  <si>
    <t>Anti – excoriación</t>
  </si>
  <si>
    <t>55121727</t>
  </si>
  <si>
    <t>Letreros</t>
  </si>
  <si>
    <t>55101519</t>
  </si>
  <si>
    <t>Publicaciones periódicas</t>
  </si>
  <si>
    <t>47121804</t>
  </si>
  <si>
    <t>Baldes para limpieza</t>
  </si>
  <si>
    <t>31211909</t>
  </si>
  <si>
    <t>Bandejas de pintura</t>
  </si>
  <si>
    <t>52152006</t>
  </si>
  <si>
    <t>Bandejas o fuentes para uso doméstico</t>
  </si>
  <si>
    <t>31211707</t>
  </si>
  <si>
    <t>Barnices</t>
  </si>
  <si>
    <t>27111509</t>
  </si>
  <si>
    <t>Barrenas</t>
  </si>
  <si>
    <t>26111703</t>
  </si>
  <si>
    <t>Baterías para vehículos</t>
  </si>
  <si>
    <t>52161537</t>
  </si>
  <si>
    <t>Borradores magnéticos de almacenamiento de medios</t>
  </si>
  <si>
    <t>39121601</t>
  </si>
  <si>
    <t>Breakers de circuito</t>
  </si>
  <si>
    <t>31211904</t>
  </si>
  <si>
    <t>Brochas</t>
  </si>
  <si>
    <t>47131812</t>
  </si>
  <si>
    <t>Refrescador de aire</t>
  </si>
  <si>
    <t>50192110</t>
  </si>
  <si>
    <t>Nueces o fruta disecada</t>
  </si>
  <si>
    <t>31211505</t>
  </si>
  <si>
    <t>Pinturas de aceite</t>
  </si>
  <si>
    <t>31211502</t>
  </si>
  <si>
    <t>Pinturas de agua</t>
  </si>
  <si>
    <t>31211906</t>
  </si>
  <si>
    <t>Rodillos de pintar</t>
  </si>
  <si>
    <t>14111703</t>
  </si>
  <si>
    <t>Toallas de papel</t>
  </si>
  <si>
    <t>47131502</t>
  </si>
  <si>
    <t>Pañitos o toallas para limpiar</t>
  </si>
  <si>
    <t>47131603</t>
  </si>
  <si>
    <t>Esponjas</t>
  </si>
  <si>
    <t>47131617</t>
  </si>
  <si>
    <t>Traperos para polvo</t>
  </si>
  <si>
    <t>47131605</t>
  </si>
  <si>
    <t>Cepillos de limpieza</t>
  </si>
  <si>
    <t>47131909</t>
  </si>
  <si>
    <t>Almohadillas o rollos absorbentes</t>
  </si>
  <si>
    <t>47131830</t>
  </si>
  <si>
    <t>Limpiadores de muebles</t>
  </si>
  <si>
    <t>47131824</t>
  </si>
  <si>
    <t>Limpiadores de vidrio o ventanas</t>
  </si>
  <si>
    <t>47131810</t>
  </si>
  <si>
    <t>Productos para el lavaplatos</t>
  </si>
  <si>
    <t>47131807</t>
  </si>
  <si>
    <t>Blanqueadores</t>
  </si>
  <si>
    <t>47131803</t>
  </si>
  <si>
    <t>Desinfectantes para uso doméstico</t>
  </si>
  <si>
    <t>47131612</t>
  </si>
  <si>
    <t>Cauchos de repuesto</t>
  </si>
  <si>
    <t>47131604</t>
  </si>
  <si>
    <t>Escobas</t>
  </si>
  <si>
    <t>52152101</t>
  </si>
  <si>
    <t>Tazas de café o té para uso doméstico</t>
  </si>
  <si>
    <t>Decena</t>
  </si>
  <si>
    <t>52151503</t>
  </si>
  <si>
    <t>Cubiertos desechables para uso doméstico</t>
  </si>
  <si>
    <t>52152104</t>
  </si>
  <si>
    <t>Copas para uso doméstico</t>
  </si>
  <si>
    <t>50192501</t>
  </si>
  <si>
    <t>Emparedados frescos</t>
  </si>
  <si>
    <t>14111523</t>
  </si>
  <si>
    <t>Papel calcante</t>
  </si>
  <si>
    <t>43191504</t>
  </si>
  <si>
    <t>Equipo de telecomunicaciones y señalamiento</t>
  </si>
  <si>
    <t>Teléfonos fijos</t>
  </si>
  <si>
    <t>2.6.5.5.01</t>
  </si>
  <si>
    <t>52151709</t>
  </si>
  <si>
    <t>Set de cubiertos</t>
  </si>
  <si>
    <t>52152004</t>
  </si>
  <si>
    <t>Platos para uso doméstico</t>
  </si>
  <si>
    <t>52151704</t>
  </si>
  <si>
    <t>Cucharas para uso doméstico</t>
  </si>
  <si>
    <t>52151703</t>
  </si>
  <si>
    <t>Tenedores para uso doméstico</t>
  </si>
  <si>
    <t>52151702</t>
  </si>
  <si>
    <t>Cuchillos para uso doméstico</t>
  </si>
  <si>
    <t>56101532</t>
  </si>
  <si>
    <t>Set de muebles</t>
  </si>
  <si>
    <t>52121703</t>
  </si>
  <si>
    <t>Paños para lavar</t>
  </si>
  <si>
    <t>52121606</t>
  </si>
  <si>
    <t>Individuales de mesa</t>
  </si>
  <si>
    <t>52121607</t>
  </si>
  <si>
    <t>Faldas de mesa</t>
  </si>
  <si>
    <t>52121608</t>
  </si>
  <si>
    <t>Clips para faldas de mesa</t>
  </si>
  <si>
    <t>53102704</t>
  </si>
  <si>
    <t>Uniformes institucionales para preparación de alimentos o servicio</t>
  </si>
  <si>
    <t>31162402</t>
  </si>
  <si>
    <t>Cerraduras</t>
  </si>
  <si>
    <t>27111801</t>
  </si>
  <si>
    <t>Cintas métricas</t>
  </si>
  <si>
    <t>39101701</t>
  </si>
  <si>
    <t>Tubos fluorescentes</t>
  </si>
  <si>
    <t>31161501</t>
  </si>
  <si>
    <t>Tornillos de perno</t>
  </si>
  <si>
    <t>2.3.6.3.06</t>
  </si>
  <si>
    <t>27111602</t>
  </si>
  <si>
    <t>Martillos</t>
  </si>
  <si>
    <t>23101502</t>
  </si>
  <si>
    <t>Herramientas y Maquinarias</t>
  </si>
  <si>
    <t>Taladros</t>
  </si>
  <si>
    <t>2.6.5.7.01</t>
  </si>
  <si>
    <t>27112105</t>
  </si>
  <si>
    <t>Pinzas</t>
  </si>
  <si>
    <t>27111701</t>
  </si>
  <si>
    <t>Destornilladores</t>
  </si>
  <si>
    <t>27111707</t>
  </si>
  <si>
    <t>Llaves ajustables</t>
  </si>
  <si>
    <t>Tubería de acero inoxidable</t>
  </si>
  <si>
    <t>52141504</t>
  </si>
  <si>
    <t>Fogones para uso doméstico</t>
  </si>
  <si>
    <t>56101602</t>
  </si>
  <si>
    <t>Sillas para jardín</t>
  </si>
  <si>
    <t>12141911</t>
  </si>
  <si>
    <t>Silicona si</t>
  </si>
  <si>
    <t>60131105</t>
  </si>
  <si>
    <t>Silbatos</t>
  </si>
  <si>
    <t>46191601</t>
  </si>
  <si>
    <t>Equipos de Seguridad</t>
  </si>
  <si>
    <t>Extintores</t>
  </si>
  <si>
    <t>2.6.6.2.01</t>
  </si>
  <si>
    <t>26101616</t>
  </si>
  <si>
    <t>Motor neumático</t>
  </si>
  <si>
    <t>49101704</t>
  </si>
  <si>
    <t>Placas</t>
  </si>
  <si>
    <t>26111704</t>
  </si>
  <si>
    <t>Cargadores de baterías</t>
  </si>
  <si>
    <t>52161518</t>
  </si>
  <si>
    <t>Receptores de sistemas de posicionamiento global</t>
  </si>
  <si>
    <t>25172504</t>
  </si>
  <si>
    <t>Llantas y neumáticos</t>
  </si>
  <si>
    <t>Neumáticos para automoviles o camiones ligeros</t>
  </si>
  <si>
    <t>2.3.5.3.01</t>
  </si>
  <si>
    <t>25174001</t>
  </si>
  <si>
    <t>Ventilador</t>
  </si>
  <si>
    <t>49161520</t>
  </si>
  <si>
    <t>Bates de softbol</t>
  </si>
  <si>
    <t>52121704</t>
  </si>
  <si>
    <t>Toallas de manos</t>
  </si>
  <si>
    <t>46161508</t>
  </si>
  <si>
    <t>Conos o delineadores de tráfico</t>
  </si>
  <si>
    <t>32121705</t>
  </si>
  <si>
    <t>Inversores</t>
  </si>
  <si>
    <t>15101505</t>
  </si>
  <si>
    <t>Gasoil</t>
  </si>
  <si>
    <t>Combustible diesel</t>
  </si>
  <si>
    <t>2.3.7.1.02</t>
  </si>
  <si>
    <t>Tarjetas o bandas de identificación o productos similares</t>
  </si>
  <si>
    <t>44122113</t>
  </si>
  <si>
    <t>Cordones para Carnets</t>
  </si>
  <si>
    <t>55121807</t>
  </si>
  <si>
    <t xml:space="preserve">Porta productos de identificación o accesorios </t>
  </si>
  <si>
    <t>44103111</t>
  </si>
  <si>
    <t>Rollos de tinta</t>
  </si>
  <si>
    <t>44102602</t>
  </si>
  <si>
    <t>Otros equipos</t>
  </si>
  <si>
    <t>Maquinaria, Suministros y Accesorios de Oficna</t>
  </si>
  <si>
    <t>Máquina de escribir</t>
  </si>
  <si>
    <t>2.6.5.8.01</t>
  </si>
  <si>
    <t>50161509</t>
  </si>
  <si>
    <t>15111510</t>
  </si>
  <si>
    <t>Gas GLP</t>
  </si>
  <si>
    <t>Llenado de tanque de Gas de Cocina</t>
  </si>
  <si>
    <t>Gas licuado de petróleo</t>
  </si>
  <si>
    <t>2.3.7.1.04</t>
  </si>
  <si>
    <t>25172604</t>
  </si>
  <si>
    <t>Espejos retrovisores</t>
  </si>
  <si>
    <t>25171502</t>
  </si>
  <si>
    <t>limpiaparabrisas para automóviles</t>
  </si>
  <si>
    <t>25172907</t>
  </si>
  <si>
    <t>Luz frontal del vehículo</t>
  </si>
  <si>
    <t>70111508</t>
  </si>
  <si>
    <t>Fumigación</t>
  </si>
  <si>
    <t xml:space="preserve">Fumigación </t>
  </si>
  <si>
    <t>Servicios de Fumigación</t>
  </si>
  <si>
    <t>2.2.8.5.01</t>
  </si>
  <si>
    <t>2.2-Contratación de servicios</t>
  </si>
  <si>
    <t>25101501</t>
  </si>
  <si>
    <t>Automóviles y camiones</t>
  </si>
  <si>
    <t>Minibus</t>
  </si>
  <si>
    <t>2.6.4.1.01</t>
  </si>
  <si>
    <t>2.6.4-BIENES MUEBLES, INMUEBLES E INTANGIBLES</t>
  </si>
  <si>
    <t>55121503</t>
  </si>
  <si>
    <t>Etiquetas de identificación</t>
  </si>
  <si>
    <t>2.3-Materiales y Suministros</t>
  </si>
  <si>
    <t>24112407</t>
  </si>
  <si>
    <t>Productos Eléctricos y Afines</t>
  </si>
  <si>
    <t>Buzones</t>
  </si>
  <si>
    <t>Accesorios de oficina y escritorio</t>
  </si>
  <si>
    <t>Maquinaria, Suministros y Accesorios de Oficina</t>
  </si>
  <si>
    <t>Diseño Gráfico</t>
  </si>
  <si>
    <t>Servicios de Alimentación</t>
  </si>
  <si>
    <t>52161527</t>
  </si>
  <si>
    <t>Altavoces activos "subwoofer"</t>
  </si>
  <si>
    <t>45111603</t>
  </si>
  <si>
    <t>Pantallas o desplegadores para proyección</t>
  </si>
  <si>
    <t>82121503</t>
  </si>
  <si>
    <t>Impresión digital</t>
  </si>
  <si>
    <t>60105704</t>
  </si>
  <si>
    <t>52141521</t>
  </si>
  <si>
    <t>Hornos tostadores para uso doméstico</t>
  </si>
  <si>
    <t>48101711</t>
  </si>
  <si>
    <t>Dispensadores de agua embotellada o accesorios</t>
  </si>
  <si>
    <t>49101609</t>
  </si>
  <si>
    <t>Ornamentos o decoraciones</t>
  </si>
  <si>
    <t>30161708</t>
  </si>
  <si>
    <t>Alfombras de nudos</t>
  </si>
  <si>
    <t>52131601</t>
  </si>
  <si>
    <t>Persianas venecianas</t>
  </si>
  <si>
    <t>86111503</t>
  </si>
  <si>
    <t>Servicios educativos y de formación</t>
  </si>
  <si>
    <t>Servicios de aprendizaje diplomado a distancia</t>
  </si>
  <si>
    <t>2.2.8.7.04</t>
  </si>
  <si>
    <t>48101909</t>
  </si>
  <si>
    <t>52151810</t>
  </si>
  <si>
    <t>Samovares para uso doméstico</t>
  </si>
  <si>
    <t>52152009</t>
  </si>
  <si>
    <t>Soperas o ensaladeras para uso doméstico</t>
  </si>
  <si>
    <t>52151802</t>
  </si>
  <si>
    <t>Sartenes para uso doméstico</t>
  </si>
  <si>
    <t>52151803</t>
  </si>
  <si>
    <t>Cacerolas para uso doméstico</t>
  </si>
  <si>
    <t>Reporte de actividad.</t>
  </si>
  <si>
    <t>Línea base (año 2024)</t>
  </si>
  <si>
    <t>Acciones de sensibilización SOEC</t>
  </si>
  <si>
    <t>Capacitaciones impartidas CF</t>
  </si>
  <si>
    <t>Capacitaciones SOEC</t>
  </si>
  <si>
    <t>Reporte de actividades</t>
  </si>
  <si>
    <t>Líderes deportivos capacitados</t>
  </si>
  <si>
    <t>Reporte powerbi</t>
  </si>
  <si>
    <t>Reportede Actividades</t>
  </si>
  <si>
    <t>Asistencias técnicas realizadas</t>
  </si>
  <si>
    <t>Reportes de Actividades</t>
  </si>
  <si>
    <t xml:space="preserve"> Reporte de Actividades</t>
  </si>
  <si>
    <t>Reportes de actividades</t>
  </si>
  <si>
    <t>Planificación Estratégica 2025-2028 evaluada y actualizada</t>
  </si>
  <si>
    <t>Hace referencia al proceso de evaluación anual del plan Estratégico Institucional vigente al 2028 a a través del cual se monitorea el avance de los objetivos establecidos, los cuales sirven de insumo para la toma de decisiones de la MAE.</t>
  </si>
  <si>
    <t>Correo/Comunicación de solicitud de la evaluación, informe de avance anual PEI 2025-2028 publicado, Matrices de resultados e indicadores</t>
  </si>
  <si>
    <t>Reporte de powerbi</t>
  </si>
  <si>
    <t>MP, MSP, SNS, SENASA, Centros de Tratamiento</t>
  </si>
  <si>
    <t>Lista de asistencia</t>
  </si>
  <si>
    <t>Talleres impartidos del SSE</t>
  </si>
  <si>
    <t>Informe del taller</t>
  </si>
  <si>
    <t>Personas formadas en el taller</t>
  </si>
  <si>
    <t>Talleres  impartidos a los estudiantes universitarios</t>
  </si>
  <si>
    <t>Personas participantes en el taller</t>
  </si>
  <si>
    <t>Acciones de sensibilización a estudiantes</t>
  </si>
  <si>
    <t>Talleres impartidos a estudiantes</t>
  </si>
  <si>
    <t>Acciones de sensibilización a los docente</t>
  </si>
  <si>
    <t>Acciones de senibilización a los padres y madres</t>
  </si>
  <si>
    <t>Informe de capacitación</t>
  </si>
  <si>
    <t>Informes de capacitación</t>
  </si>
  <si>
    <t>Monitoreo Continuo de los Ingresos y Egresos Financieros Institucionales Implementado</t>
  </si>
  <si>
    <t xml:space="preserve">Este producto tiene como objetivo garantizar la sostenibilidad financiera del Consejo Nacional de Drogas mediante el monitoreo constante y sistemático de los flujos de ingresos y egresos. </t>
  </si>
  <si>
    <t>Número de reportes de disponibilidad financiera elaborados y presentados.</t>
  </si>
  <si>
    <t>Reporte de disponibilidad</t>
  </si>
  <si>
    <t>CONSEJO NACIONAL DE DROGAS</t>
  </si>
  <si>
    <t>INTEGRACION, PREVENCION Y SALUD</t>
  </si>
  <si>
    <t>"Sumando Voluntades por el Bienestar Ciudadano"</t>
  </si>
  <si>
    <t>DIRECCION ADMINISTRATIVA Y FINANCIERA</t>
  </si>
  <si>
    <t>PROGRAMACIÓN DE LA UNIDAD EJECUTORA</t>
  </si>
  <si>
    <t>ENERO-DICIEMBRE 2025</t>
  </si>
  <si>
    <t>ENERO</t>
  </si>
  <si>
    <t>FEBRERO</t>
  </si>
  <si>
    <t>MARZO</t>
  </si>
  <si>
    <t>ABRIL</t>
  </si>
  <si>
    <t>MAYO</t>
  </si>
  <si>
    <t>JUNIO</t>
  </si>
  <si>
    <t>JULIO</t>
  </si>
  <si>
    <t>AGOSTO</t>
  </si>
  <si>
    <t>SEPTIEMBRE</t>
  </si>
  <si>
    <t>OCTUBRE</t>
  </si>
  <si>
    <t>NOVIEMBRE</t>
  </si>
  <si>
    <t>DICIEMBRE</t>
  </si>
  <si>
    <t>TOTALES</t>
  </si>
  <si>
    <t>2.1.1</t>
  </si>
  <si>
    <t>2.1.1.1.01</t>
  </si>
  <si>
    <t>Sueldos Fijos</t>
  </si>
  <si>
    <t>2.1.1.2.04</t>
  </si>
  <si>
    <t>Sueldos al personal p/servicios especiales</t>
  </si>
  <si>
    <t>2.1.1.2.08</t>
  </si>
  <si>
    <t>Personal de Caracter temporal</t>
  </si>
  <si>
    <t>2.1.1.2.11</t>
  </si>
  <si>
    <t>Sueldo termporal a personal fijo en cargos de carrera</t>
  </si>
  <si>
    <t>2.1.1.3.01</t>
  </si>
  <si>
    <t>Sueldos al personal fijo en trámite pensiones</t>
  </si>
  <si>
    <t>2.1.1.4.01</t>
  </si>
  <si>
    <t>Sueldo Anual No.13</t>
  </si>
  <si>
    <t>2.1.1.5.03</t>
  </si>
  <si>
    <t>Prestaciones laboral por desvinculación</t>
  </si>
  <si>
    <t>2.1.1.5.04</t>
  </si>
  <si>
    <t>Proporción de vacaciones no disfrutadas</t>
  </si>
  <si>
    <t>2.1.2</t>
  </si>
  <si>
    <t>2.1.2.2.06</t>
  </si>
  <si>
    <t>Incentivo por rendimiento individual</t>
  </si>
  <si>
    <t>2.1.2.2.05</t>
  </si>
  <si>
    <t>Compensación por servicios de Seguridad</t>
  </si>
  <si>
    <t>2.1.2.2.09</t>
  </si>
  <si>
    <t>Pago de Bono por Desempeño a servidores de carrera</t>
  </si>
  <si>
    <t>2.1.5</t>
  </si>
  <si>
    <t>2.1.5.1.01</t>
  </si>
  <si>
    <t xml:space="preserve">Contribuciones al seguro de salud </t>
  </si>
  <si>
    <t>2.1.5.2.01</t>
  </si>
  <si>
    <t>Contribuciones al seguro de pensiones</t>
  </si>
  <si>
    <t>2.1.5.3.01</t>
  </si>
  <si>
    <t>Contribuciones al seguro de riesgo laboral</t>
  </si>
  <si>
    <t>OBJETAL 2.1.</t>
  </si>
  <si>
    <t>2.2.1</t>
  </si>
  <si>
    <t>2.2.1.3.01</t>
  </si>
  <si>
    <t>Teléfono local</t>
  </si>
  <si>
    <t>2.2.1.5.01</t>
  </si>
  <si>
    <t>Servicios de Internet y TV por cable</t>
  </si>
  <si>
    <t>2.2.1.6.01</t>
  </si>
  <si>
    <t>Energía Eléctrica</t>
  </si>
  <si>
    <t>2.2.1.7.01</t>
  </si>
  <si>
    <t>2.2.1.8.01</t>
  </si>
  <si>
    <t>Recolección de residuos sólidos</t>
  </si>
  <si>
    <t>2.2.5</t>
  </si>
  <si>
    <t xml:space="preserve">                                   </t>
  </si>
  <si>
    <t>2.2.5.1.01</t>
  </si>
  <si>
    <t>Alquileres y rentas de edificios y locales</t>
  </si>
  <si>
    <t>2.2.5.9.01</t>
  </si>
  <si>
    <t>Licencias Informáticas</t>
  </si>
  <si>
    <t xml:space="preserve"> </t>
  </si>
  <si>
    <t>2.2.6</t>
  </si>
  <si>
    <t>2.2.6.2.01</t>
  </si>
  <si>
    <t>Seguro de bienes muebles</t>
  </si>
  <si>
    <t>2.2.6.3.01</t>
  </si>
  <si>
    <t>Seguro Personas</t>
  </si>
  <si>
    <t>2.2.7</t>
  </si>
  <si>
    <t>2.2.7.1.02</t>
  </si>
  <si>
    <t>Servicios especiales de mantenimiento y reparación</t>
  </si>
  <si>
    <t>2.2.8</t>
  </si>
  <si>
    <t>2.2.8.7.05</t>
  </si>
  <si>
    <t>Servicios de Informática y sistemas computarizados</t>
  </si>
  <si>
    <t>2.2.9</t>
  </si>
  <si>
    <t>OBJETAL 2.2</t>
  </si>
  <si>
    <t>2.3.1</t>
  </si>
  <si>
    <t>2.3.1.4.01</t>
  </si>
  <si>
    <t>Madera, Corcho, y sus manufacturas</t>
  </si>
  <si>
    <t>2.3.7</t>
  </si>
  <si>
    <t xml:space="preserve">2.3.7.1.05 </t>
  </si>
  <si>
    <t>OBJETAL 2.3</t>
  </si>
  <si>
    <t>Licda. Loida Arais</t>
  </si>
  <si>
    <t xml:space="preserve">        </t>
  </si>
  <si>
    <t xml:space="preserve">          </t>
  </si>
  <si>
    <t>Preparada 9/1/2025</t>
  </si>
  <si>
    <t>Monto techo 2025</t>
  </si>
  <si>
    <t>Monto a programar según este reporte</t>
  </si>
  <si>
    <t>MONTO NO PROGRAMADO</t>
  </si>
  <si>
    <t>GASTOS AUN NO PROGRAMADOS</t>
  </si>
  <si>
    <t>Prestaciones (2.1)</t>
  </si>
  <si>
    <t>Sueldo 13 (2.1)</t>
  </si>
  <si>
    <t>Compensaciones SISMAP (2.1)</t>
  </si>
  <si>
    <t>Bono por desempeño e incentivo por rendimiento individual (2.1)</t>
  </si>
  <si>
    <t>Otros gastos operacionales (2.2, 2.3 y 2.6)</t>
  </si>
  <si>
    <t>Producto</t>
  </si>
  <si>
    <t>Fuente</t>
  </si>
  <si>
    <t>Nombre</t>
  </si>
  <si>
    <t>Presupuesto</t>
  </si>
  <si>
    <t>Sueldos empleados fijos</t>
  </si>
  <si>
    <t>Empleados temporales</t>
  </si>
  <si>
    <t>Sueldos al personal fijo en trámite de pensiones</t>
  </si>
  <si>
    <t>Sueldo Anual No. 13</t>
  </si>
  <si>
    <t>Prestación laboral por desvinculación</t>
  </si>
  <si>
    <t>Compensación servicios de seguridad</t>
  </si>
  <si>
    <t>Incentivo por Rendimiento Individual</t>
  </si>
  <si>
    <t>Bono por desempeño a servidores de carrera</t>
  </si>
  <si>
    <t>2.1.2.2.10</t>
  </si>
  <si>
    <t>Compensación por cumplimiento de indicadores del MAP</t>
  </si>
  <si>
    <t>Contribuciones al seguro de salud</t>
  </si>
  <si>
    <t>Energía eléctrica</t>
  </si>
  <si>
    <t>Recolección de residuos</t>
  </si>
  <si>
    <t>Alquileres y rentas de edificaciones y locales</t>
  </si>
  <si>
    <t>Seguros de personas</t>
  </si>
  <si>
    <t>Mantenimientos y reparaciones especiales</t>
  </si>
  <si>
    <t>Servicios de informática y sistemas computarizados</t>
  </si>
  <si>
    <t>Pinturas, lacas, barnices, diluyentes y absorbentes para pinturas</t>
  </si>
  <si>
    <t>2.2.2.1.03</t>
  </si>
  <si>
    <t>Publicaciones de avisos oficiales</t>
  </si>
  <si>
    <t>Impresión, encuadernación y rotulación</t>
  </si>
  <si>
    <t>2.2.7.1.07</t>
  </si>
  <si>
    <t>Mantenimiento, reparación, servicios de pintura y sus derivados</t>
  </si>
  <si>
    <t>2.2.7.2.01</t>
  </si>
  <si>
    <t>Mantenimiento y reparación de mobiliarios y equipos de oficina</t>
  </si>
  <si>
    <t>Mantenimiento y reparación de equipos de transporte, tracción y elevación</t>
  </si>
  <si>
    <t>Servicios de mantenimiento, reparación, desmonte e instalación</t>
  </si>
  <si>
    <t>Servicios técnicos y profesionales</t>
  </si>
  <si>
    <t>Alimentos y bebidas para personas</t>
  </si>
  <si>
    <t>2.3.1.3.03</t>
  </si>
  <si>
    <t>Productos forestales</t>
  </si>
  <si>
    <t>Madera, corcho y sus manufacturas</t>
  </si>
  <si>
    <t>2.3.2.1.01</t>
  </si>
  <si>
    <t>Hilados, fibras, telas y útiles de costura</t>
  </si>
  <si>
    <t>Prendas y accesorios de vestir</t>
  </si>
  <si>
    <t>Papel y cartón</t>
  </si>
  <si>
    <t>2.3.7.2.03</t>
  </si>
  <si>
    <t>Productos químicos de uso personal y de laboratorios</t>
  </si>
  <si>
    <t>Útiles y materiales de limpieza e higiene</t>
  </si>
  <si>
    <t>Útiles  y materiales de escritorio, oficina e informática</t>
  </si>
  <si>
    <t>Útiles y materiales  escolares y de enseñanzas</t>
  </si>
  <si>
    <t>Productos y Utiles Varios  n.i.p</t>
  </si>
  <si>
    <t>Muebles, equipos de oficina y estantería</t>
  </si>
  <si>
    <t>Equipos de tecnología de la información y comunicación</t>
  </si>
  <si>
    <t>Cámaras fotográficas y de video</t>
  </si>
  <si>
    <t>Mobiliario y equipo educacional y recreativo</t>
  </si>
  <si>
    <t>Sistemas y equipos de climatización</t>
  </si>
  <si>
    <t>Equipo de comunicación, telecomunicaciones y señalamiento</t>
  </si>
  <si>
    <t>Equipo de generación eléctrica y a fines</t>
  </si>
  <si>
    <t>Máquinas-herramientas</t>
  </si>
  <si>
    <t>Personal de servicios especiales</t>
  </si>
  <si>
    <t>Mantenimiento y reparación de equipos de transporte, tracción y</t>
  </si>
  <si>
    <t>Productos metálicos</t>
  </si>
  <si>
    <t>Útiles menores médico, quirúrgicos o de laboratorio</t>
  </si>
  <si>
    <t>Útiles destinados a actividades deportivas, culturales y recreativas</t>
  </si>
  <si>
    <t>Maquinaria y equipo industrial</t>
  </si>
  <si>
    <t>Equipos de seguridad</t>
  </si>
  <si>
    <t xml:space="preserve">2.2.9.2.01     </t>
  </si>
  <si>
    <t>44111516</t>
  </si>
  <si>
    <t>Organizadores personales</t>
  </si>
  <si>
    <t>81111809</t>
  </si>
  <si>
    <t>Programa de Informática</t>
  </si>
  <si>
    <t>Servicio de instalación de sistemas</t>
  </si>
  <si>
    <t>2.2-SERVICIOS DE INFORMÁTICA Y SISTEMAS COMPUTARIZADOS</t>
  </si>
  <si>
    <t>82101504</t>
  </si>
  <si>
    <t>Publicidad en periódicos</t>
  </si>
  <si>
    <t>2.2-PUBLICACIONES DE AVISOS OFICIALES</t>
  </si>
  <si>
    <t>53131627</t>
  </si>
  <si>
    <t>Limpiador de manos</t>
  </si>
  <si>
    <t>2.3-PRODUCTOS QUÍMICOS DE USO PERSONAL Y DE LABORATORIOS</t>
  </si>
  <si>
    <t>73181104</t>
  </si>
  <si>
    <t>Servicios de pintura</t>
  </si>
  <si>
    <t>2.2-MANTENIMIENTO, REPARACIÓN, SERVICIOS DE PINTURA Y SUS DERIVADOS</t>
  </si>
  <si>
    <t>73111505</t>
  </si>
  <si>
    <t>Mantenimiento y reparación de muebles y equipos de oficina</t>
  </si>
  <si>
    <t>Servicios de fabricación y reparación de muebles</t>
  </si>
  <si>
    <t>2.2-MANTENIMIENTO Y REPARACIÓN DE MOBILIARIOS Y EQUIPOS DE OFICINA</t>
  </si>
  <si>
    <t>10161513</t>
  </si>
  <si>
    <t>Palmeras</t>
  </si>
  <si>
    <t>2.3-PRODUCTOS FORESTALES</t>
  </si>
  <si>
    <t>11151701</t>
  </si>
  <si>
    <t>Hilado de lana</t>
  </si>
  <si>
    <t>2.3-HILADOS, FIBRAS, TELAS Y ÚTILES DE COSTURA</t>
  </si>
  <si>
    <t>2.3-MADERA, CORCHO Y SUS MANUFACTURAS</t>
  </si>
  <si>
    <t>30103606</t>
  </si>
  <si>
    <t>Armazones de Madera</t>
  </si>
  <si>
    <t>Acciones de sensibilización a estudiantes de los centros educativos</t>
  </si>
  <si>
    <t xml:space="preserve">Útiles y materiales de escritorio, oficina e informática
</t>
  </si>
  <si>
    <t>Útiles y materiales escolares y de enseñanzas</t>
  </si>
  <si>
    <t>Útiles y materiales de escritorio, oficina e informática</t>
  </si>
  <si>
    <t xml:space="preserve">Muebles, equipos de oficina y estantería
</t>
  </si>
  <si>
    <t xml:space="preserve">Impresión, encuadernación y rotulación
</t>
  </si>
  <si>
    <t xml:space="preserve">Mobiliario y equipo educacional y recreativo
</t>
  </si>
  <si>
    <t>Productos y Útiles Varios n.i.p</t>
  </si>
  <si>
    <t xml:space="preserve">31231319
</t>
  </si>
  <si>
    <t xml:space="preserve">Combustible para Planta Eléctrica al granel y en Tickets </t>
  </si>
  <si>
    <t>Estudios, investigaciones y análisis de factibilidad</t>
  </si>
  <si>
    <t>81112501</t>
  </si>
  <si>
    <t>2.2-SERVICIO DE LICENCIAS DE PROGRAMAS INFORMÁTICOS</t>
  </si>
  <si>
    <t>Nomina</t>
  </si>
  <si>
    <t>CARGA FIJA</t>
  </si>
  <si>
    <t>Acciones de  sensibilización</t>
  </si>
  <si>
    <t>Personas capacitadas en los talleres</t>
  </si>
  <si>
    <t>02</t>
  </si>
  <si>
    <t>DAF, DEPDPS, DEATRIS, DR</t>
  </si>
  <si>
    <t>Modificación Unidad de Medidas y Metas anuales</t>
  </si>
  <si>
    <t>Porciento de ejecución del Proyecto Coaliciones Comunitaria en Prevención Ambiental</t>
  </si>
  <si>
    <t>Informe de ejecución del proyecto</t>
  </si>
  <si>
    <t>Apoyo para la conformación del sistema de atención integral a personas con trastornos por uso de sustancias</t>
  </si>
  <si>
    <t xml:space="preserve">Consiste en proporcionar asistencia y colaboración al Ministerio de Salud Pública, Servicio Nacional de Salud, centros de tratamiento y actores vinculados, con el fin de fortalecer el sistema de atención a los trastornos por uso de sistancias (TUS). </t>
  </si>
  <si>
    <t>Borradores de propuesta de Sistema de atención como resultado de la colaboración</t>
  </si>
  <si>
    <t>Borrador de propuesta</t>
  </si>
  <si>
    <t>Seguimiento a la propuesta del Sistema de atención</t>
  </si>
  <si>
    <t>Hace referencia al seguimiento y monitoreo continuo de políticas destinadas a guiar y optimizar los servicios de tratamiento para personas con TUS</t>
  </si>
  <si>
    <t>Seguimiento a la propuesta para la inclusión de usuarios de drogas a servicios de atención continua (SENASA)</t>
  </si>
  <si>
    <t>Seguimiento a los Programa de Tratamiento bajo Supervisión judicial / otros grupos</t>
  </si>
  <si>
    <t>Seguimiento a la política de INFOTEP</t>
  </si>
  <si>
    <t>Centros que implementan modelo de programas y servicios con criterios de calidad autorizados</t>
  </si>
  <si>
    <t>Consiste en el proceso de autorización de las operaciones de los centros dedicados a la implementación de programas de atención y tratamiento a individuos con trastornos por uso de sustancias, conforme lo que establece la Ley No. 26-91</t>
  </si>
  <si>
    <t>Borrador de propuesta de proceso de autorización</t>
  </si>
  <si>
    <t>Borrador de Propuesta</t>
  </si>
  <si>
    <t>Hace referencia al seguimiento de estrategias  de tratamiento y rehabilitación específicas dirigidas  a personas con problemas relacionados al consumo de sustancias, en el ámbito de la justicia penal. Memorándum de Entendimiento (MOU)</t>
  </si>
  <si>
    <t>Seguimiento a las estrategias</t>
  </si>
  <si>
    <t>Minuta de reunión y seguimiento</t>
  </si>
  <si>
    <t>Productos de papel y cartón</t>
  </si>
  <si>
    <t>Artículos promocionales</t>
  </si>
  <si>
    <t>Equipos de defensa</t>
  </si>
  <si>
    <t>Artículos eléctricos</t>
  </si>
  <si>
    <t>Productos químicos</t>
  </si>
  <si>
    <t>Indumentaria</t>
  </si>
  <si>
    <t>Suministros de oficina</t>
  </si>
  <si>
    <t>Reparación e instalación de aires acondicionados</t>
  </si>
  <si>
    <t>Mantenimiento y reparación</t>
  </si>
  <si>
    <t>Teteras o cafeteras para servicio de comidas</t>
  </si>
  <si>
    <t>Artículos ferreteros</t>
  </si>
  <si>
    <t>Equipos eléctricos</t>
  </si>
  <si>
    <t>Aceites y grasas para vehículos</t>
  </si>
  <si>
    <t>Mantenimiento de flotilla vehicular</t>
  </si>
  <si>
    <t>Accesorios para vehículos</t>
  </si>
  <si>
    <t xml:space="preserve"> Equipo de Telecomunicación</t>
  </si>
  <si>
    <t>Útiles metálicos</t>
  </si>
  <si>
    <t>Equipos contra incendios</t>
  </si>
  <si>
    <t>Artículos de cuidado personal</t>
  </si>
  <si>
    <t>Reparación, servicios de pintura y sus derivados</t>
  </si>
  <si>
    <t>Reparación de muebles y equipos de oficina</t>
  </si>
  <si>
    <t>Productos de jardinería</t>
  </si>
  <si>
    <t>Telas y costura</t>
  </si>
  <si>
    <t>Productos estructurales</t>
  </si>
  <si>
    <t>Cursos formativos</t>
  </si>
  <si>
    <t>11162116</t>
  </si>
  <si>
    <t>Esclavina</t>
  </si>
  <si>
    <t>2.3.9-Materiales y suministro</t>
  </si>
  <si>
    <t>Utiles de Escritorio, Oficina, Informática y Enseñanza</t>
  </si>
  <si>
    <t>24111508</t>
  </si>
  <si>
    <t>Bolso de tela</t>
  </si>
  <si>
    <t>HILADOS, FIBRAS, TELAS Y ÚTILES DE COSTURA</t>
  </si>
  <si>
    <t>731151904</t>
  </si>
  <si>
    <t>Libros, Revistas y periódicos</t>
  </si>
  <si>
    <t>Banner</t>
  </si>
  <si>
    <t>2.2 CONTRATACION DE SERVICIOS</t>
  </si>
  <si>
    <t>Porciento de ejecución del Proyecto CADCA</t>
  </si>
  <si>
    <t>Informe de ejecución de los proyectos.</t>
  </si>
  <si>
    <t>0,33</t>
  </si>
  <si>
    <t>DEPREI.8.0</t>
  </si>
  <si>
    <t>Programas de Formación en Prevención del Consumo de Sustancias para el Personal Policial y de la Armada Dominicana Implementados</t>
  </si>
  <si>
    <t>Este producto tiene como objetivo fortalecer las capacidades del personal de la Policía Nacional y de la Armada Dominicana en la prevención del consumo de sustancias y el manejo adecuado de situaciones relacionadas con drogas en sus comunidades.</t>
  </si>
  <si>
    <t>Acciones de sensibilización a la Polícia y Armada Dominicana</t>
  </si>
  <si>
    <t>Falta de interés o compromiso del personal policial y de la Armada Dominicana para participar en las capacitaciones.</t>
  </si>
  <si>
    <t>Trabajar directamente con las direcciones de formación de la Policía Nacional y la Armada Dominicana para integrar las capacitaciones como parte de sus programas oficiales.</t>
  </si>
  <si>
    <t>Policia Nacional y Armada Dominicana</t>
  </si>
  <si>
    <t>DPC.5.0</t>
  </si>
  <si>
    <t>Brochure diseñado</t>
  </si>
  <si>
    <t>Equipo DPC.</t>
  </si>
  <si>
    <t>80101505</t>
  </si>
  <si>
    <t>Servicios de Consultoría</t>
  </si>
  <si>
    <t>Servicio</t>
  </si>
  <si>
    <r>
      <t>Alejandro Abreu
Presidente</t>
    </r>
    <r>
      <rPr>
        <sz val="11"/>
        <color theme="1"/>
        <rFont val="Calibri"/>
        <family val="2"/>
        <scheme val="minor"/>
      </rPr>
      <t xml:space="preserve">
Consejo Nacional de Drogas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</si>
</sst>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quot;RD$&quot;#,##0.00_);[Red]\(&quot;RD$&quot;#,##0.00\)"/>
    <numFmt numFmtId="165" formatCode="_([$€-2]* #,##0.00_);_([$€-2]* \(#,##0.00\);_([$€-2]* &quot;-&quot;??_)"/>
    <numFmt numFmtId="166" formatCode="_-[$RD$-1C0A]* #,##0.00_-;\-[$RD$-1C0A]* #,##0.00_-;_-[$RD$-1C0A]* &quot;-&quot;??_-;_-@_-"/>
    <numFmt numFmtId="167" formatCode="_([$$-1C0A]* #,##0.00_);_([$$-1C0A]* \(#,##0.00\);_([$$-1C0A]* &quot;-&quot;??_);_(@_)"/>
    <numFmt numFmtId="168" formatCode="&quot;$&quot;#,##0"/>
    <numFmt numFmtId="169" formatCode="_-* #,##0.00_-;\-* #,##0.00_-;_-* &quot;-&quot;??_-;_-@_-"/>
  </numFmts>
  <fonts count="52">
    <font>
      <sz val="11"/>
      <color theme="1"/>
      <name val="Calibri"/>
      <family val="2"/>
      <scheme val="minor"/>
    </font>
    <font>
      <sz val="11"/>
      <color theme="1"/>
      <name val="Calibri"/>
      <family val="2"/>
      <scheme val="minor"/>
    </font>
    <font>
      <b/>
      <sz val="11"/>
      <color theme="1"/>
      <name val="Calibri"/>
      <family val="2"/>
      <scheme val="minor"/>
    </font>
    <font>
      <b/>
      <sz val="28"/>
      <color rgb="FF002060"/>
      <name val="Artifex CF"/>
    </font>
    <font>
      <sz val="28"/>
      <color theme="1"/>
      <name val="Calibri"/>
      <family val="2"/>
      <scheme val="minor"/>
    </font>
    <font>
      <b/>
      <sz val="12"/>
      <color theme="1"/>
      <name val="Calibri"/>
      <family val="2"/>
      <scheme val="minor"/>
    </font>
    <font>
      <b/>
      <sz val="14"/>
      <color theme="1"/>
      <name val="Calibri"/>
      <family val="2"/>
      <scheme val="minor"/>
    </font>
    <font>
      <b/>
      <sz val="16"/>
      <color theme="0"/>
      <name val="Artifex CF"/>
      <family val="3"/>
    </font>
    <font>
      <b/>
      <i/>
      <sz val="16"/>
      <color theme="0"/>
      <name val="Artifex CF"/>
      <family val="3"/>
    </font>
    <font>
      <sz val="20"/>
      <color theme="1"/>
      <name val="Calibri"/>
      <family val="2"/>
      <scheme val="minor"/>
    </font>
    <font>
      <b/>
      <sz val="12"/>
      <color rgb="FF003876"/>
      <name val="Artifex CF"/>
      <family val="3"/>
    </font>
    <font>
      <sz val="12"/>
      <color theme="1"/>
      <name val="Calibri"/>
      <family val="2"/>
      <scheme val="minor"/>
    </font>
    <font>
      <b/>
      <sz val="10"/>
      <color theme="1"/>
      <name val="Artifex CF"/>
    </font>
    <font>
      <b/>
      <sz val="10"/>
      <color theme="1"/>
      <name val="Calibri"/>
      <family val="2"/>
      <scheme val="minor"/>
    </font>
    <font>
      <sz val="10"/>
      <color theme="1"/>
      <name val="Artifex CF"/>
      <family val="3"/>
    </font>
    <font>
      <sz val="10"/>
      <color theme="1"/>
      <name val="Calibri"/>
      <family val="2"/>
      <scheme val="minor"/>
    </font>
    <font>
      <b/>
      <sz val="10"/>
      <color theme="1"/>
      <name val="Artifex CF"/>
      <family val="3"/>
    </font>
    <font>
      <sz val="11"/>
      <color theme="1"/>
      <name val="Artifex CF"/>
      <family val="3"/>
    </font>
    <font>
      <sz val="14"/>
      <color theme="1"/>
      <name val="Artifex CF"/>
      <family val="3"/>
    </font>
    <font>
      <b/>
      <sz val="26"/>
      <color rgb="FF003876"/>
      <name val="Artifex CF"/>
      <family val="3"/>
    </font>
    <font>
      <b/>
      <sz val="22"/>
      <color rgb="FF003876"/>
      <name val="Artifex CF"/>
      <family val="3"/>
    </font>
    <font>
      <sz val="22"/>
      <color theme="0"/>
      <name val="Artifex CF"/>
      <family val="3"/>
    </font>
    <font>
      <b/>
      <sz val="11"/>
      <color theme="0"/>
      <name val="Artifex CF"/>
      <family val="3"/>
    </font>
    <font>
      <b/>
      <sz val="20"/>
      <color theme="0"/>
      <name val="Artifex CF"/>
      <family val="3"/>
    </font>
    <font>
      <b/>
      <sz val="14"/>
      <color theme="1"/>
      <name val="Artifex CF"/>
      <family val="3"/>
    </font>
    <font>
      <b/>
      <sz val="12"/>
      <color theme="0"/>
      <name val="Artifex CF"/>
      <family val="3"/>
    </font>
    <font>
      <b/>
      <sz val="14"/>
      <color theme="0"/>
      <name val="Artifex CF"/>
      <family val="3"/>
    </font>
    <font>
      <b/>
      <sz val="16"/>
      <color theme="0"/>
      <name val="Artifex cf"/>
    </font>
    <font>
      <b/>
      <sz val="14"/>
      <color theme="1"/>
      <name val="Artifex cf"/>
    </font>
    <font>
      <sz val="14"/>
      <color theme="1"/>
      <name val="Calibri"/>
      <family val="2"/>
      <scheme val="minor"/>
    </font>
    <font>
      <b/>
      <i/>
      <sz val="14"/>
      <color theme="1"/>
      <name val="Artifex CF"/>
    </font>
    <font>
      <b/>
      <i/>
      <sz val="16"/>
      <color theme="1"/>
      <name val="Artifex CF"/>
    </font>
    <font>
      <b/>
      <sz val="16"/>
      <color theme="1"/>
      <name val="Artifex CF"/>
      <family val="3"/>
    </font>
    <font>
      <b/>
      <sz val="14"/>
      <color rgb="FFC00000"/>
      <name val="Artifex CF"/>
      <family val="3"/>
    </font>
    <font>
      <sz val="8"/>
      <name val="Calibri"/>
      <family val="2"/>
      <scheme val="minor"/>
    </font>
    <font>
      <b/>
      <sz val="11"/>
      <color theme="0"/>
      <name val="Calibri"/>
      <family val="2"/>
      <scheme val="minor"/>
    </font>
    <font>
      <sz val="11"/>
      <color rgb="FF000000"/>
      <name val="Calibri"/>
      <family val="2"/>
      <scheme val="minor"/>
    </font>
    <font>
      <sz val="11"/>
      <name val="Calibri"/>
      <family val="2"/>
    </font>
    <font>
      <b/>
      <sz val="11"/>
      <name val="Calibri"/>
      <family val="2"/>
    </font>
    <font>
      <b/>
      <sz val="10"/>
      <color rgb="FFFF0000"/>
      <name val="Calibri"/>
      <family val="2"/>
      <scheme val="minor"/>
    </font>
    <font>
      <b/>
      <sz val="12"/>
      <name val="Calibri"/>
      <family val="2"/>
    </font>
    <font>
      <b/>
      <sz val="12"/>
      <color rgb="FFFF0000"/>
      <name val="Calibri"/>
      <family val="2"/>
    </font>
    <font>
      <b/>
      <sz val="10"/>
      <name val="Calibri"/>
      <family val="2"/>
    </font>
    <font>
      <b/>
      <u val="double"/>
      <sz val="11"/>
      <name val="Calibri"/>
      <family val="2"/>
    </font>
    <font>
      <sz val="9"/>
      <color theme="1"/>
      <name val="Calibri"/>
      <family val="2"/>
      <scheme val="minor"/>
    </font>
    <font>
      <u val="double"/>
      <sz val="11"/>
      <name val="Calibri"/>
      <family val="2"/>
    </font>
    <font>
      <b/>
      <u/>
      <sz val="11"/>
      <name val="Calibri"/>
      <family val="2"/>
    </font>
    <font>
      <b/>
      <sz val="11"/>
      <color rgb="FFFF0000"/>
      <name val="Calibri"/>
      <family val="2"/>
    </font>
    <font>
      <b/>
      <sz val="11"/>
      <color rgb="FF0070C0"/>
      <name val="Calibri"/>
      <family val="2"/>
    </font>
    <font>
      <sz val="10"/>
      <color rgb="FF000000"/>
      <name val="Times New Roman"/>
      <family val="1"/>
    </font>
    <font>
      <sz val="10"/>
      <color rgb="FF000000"/>
      <name val="Calibri"/>
      <family val="2"/>
      <scheme val="minor"/>
    </font>
    <font>
      <sz val="1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rgb="FF003876"/>
        <bgColor indexed="64"/>
      </patternFill>
    </fill>
    <fill>
      <patternFill patternType="solid">
        <fgColor theme="0" tint="-0.249977111117893"/>
        <bgColor indexed="64"/>
      </patternFill>
    </fill>
    <fill>
      <patternFill patternType="solid">
        <fgColor rgb="FF00206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975CCB"/>
        <bgColor indexed="64"/>
      </patternFill>
    </fill>
    <fill>
      <patternFill patternType="solid">
        <fgColor rgb="FF227ACB"/>
        <bgColor indexed="64"/>
      </patternFill>
    </fill>
    <fill>
      <patternFill patternType="solid">
        <fgColor rgb="FFDC3939"/>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59999389629810485"/>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top/>
      <bottom style="thick">
        <color rgb="FFFF0000"/>
      </bottom>
      <diagonal/>
    </border>
    <border>
      <left style="thick">
        <color auto="1"/>
      </left>
      <right/>
      <top style="thick">
        <color auto="1"/>
      </top>
      <bottom/>
      <diagonal/>
    </border>
    <border>
      <left/>
      <right/>
      <top style="thick">
        <color auto="1"/>
      </top>
      <bottom/>
      <diagonal/>
    </border>
    <border>
      <left style="thick">
        <color theme="8" tint="-0.499984740745262"/>
      </left>
      <right/>
      <top style="thick">
        <color auto="1"/>
      </top>
      <bottom/>
      <diagonal/>
    </border>
    <border>
      <left/>
      <right style="thick">
        <color indexed="64"/>
      </right>
      <top style="thick">
        <color indexed="64"/>
      </top>
      <bottom/>
      <diagonal/>
    </border>
    <border>
      <left style="thick">
        <color auto="1"/>
      </left>
      <right/>
      <top/>
      <bottom/>
      <diagonal/>
    </border>
    <border>
      <left style="thick">
        <color theme="8" tint="-0.499984740745262"/>
      </left>
      <right/>
      <top/>
      <bottom style="thick">
        <color rgb="FFC00000"/>
      </bottom>
      <diagonal/>
    </border>
    <border>
      <left/>
      <right/>
      <top/>
      <bottom style="thick">
        <color rgb="FFC00000"/>
      </bottom>
      <diagonal/>
    </border>
    <border>
      <left/>
      <right style="thick">
        <color indexed="64"/>
      </right>
      <top/>
      <bottom style="thick">
        <color rgb="FFC00000"/>
      </bottom>
      <diagonal/>
    </border>
    <border>
      <left style="thick">
        <color theme="8" tint="-0.499984740745262"/>
      </left>
      <right/>
      <top/>
      <bottom/>
      <diagonal/>
    </border>
    <border>
      <left/>
      <right style="thick">
        <color indexed="64"/>
      </right>
      <top/>
      <bottom/>
      <diagonal/>
    </border>
    <border>
      <left style="thick">
        <color auto="1"/>
      </left>
      <right/>
      <top/>
      <bottom style="thick">
        <color auto="1"/>
      </bottom>
      <diagonal/>
    </border>
    <border>
      <left style="thick">
        <color theme="8" tint="-0.499984740745262"/>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style="thick">
        <color indexed="64"/>
      </bottom>
      <diagonal/>
    </border>
    <border>
      <left style="thick">
        <color theme="1"/>
      </left>
      <right style="thick">
        <color theme="1"/>
      </right>
      <top style="thick">
        <color theme="1"/>
      </top>
      <bottom style="thick">
        <color theme="1"/>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style="thick">
        <color theme="1"/>
      </left>
      <right style="thin">
        <color theme="4" tint="0.39994506668294322"/>
      </right>
      <top style="thick">
        <color theme="1"/>
      </top>
      <bottom/>
      <diagonal/>
    </border>
    <border>
      <left style="thick">
        <color theme="1"/>
      </left>
      <right/>
      <top style="thick">
        <color theme="1"/>
      </top>
      <bottom/>
      <diagonal/>
    </border>
    <border>
      <left style="thin">
        <color theme="4" tint="0.39994506668294322"/>
      </left>
      <right style="thin">
        <color theme="4" tint="0.39994506668294322"/>
      </right>
      <top style="thick">
        <color theme="1"/>
      </top>
      <bottom/>
      <diagonal/>
    </border>
    <border>
      <left style="thin">
        <color theme="4" tint="0.39994506668294322"/>
      </left>
      <right style="thick">
        <color theme="1"/>
      </right>
      <top style="thick">
        <color theme="1"/>
      </top>
      <bottom/>
      <diagonal/>
    </border>
    <border>
      <left/>
      <right style="thick">
        <color theme="1"/>
      </right>
      <top style="thick">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0"/>
      </left>
      <right style="thin">
        <color theme="0"/>
      </right>
      <top style="thin">
        <color theme="0"/>
      </top>
      <bottom style="thin">
        <color theme="0"/>
      </bottom>
      <diagonal/>
    </border>
    <border>
      <left/>
      <right/>
      <top/>
      <bottom style="thin">
        <color indexed="64"/>
      </bottom>
      <diagonal/>
    </border>
    <border>
      <left/>
      <right/>
      <top style="thin">
        <color indexed="64"/>
      </top>
      <bottom style="thin">
        <color indexed="64"/>
      </bottom>
      <diagonal/>
    </border>
    <border>
      <left style="thin">
        <color rgb="FFE5E5E5"/>
      </left>
      <right style="thin">
        <color rgb="FFE5E5E5"/>
      </right>
      <top style="thin">
        <color rgb="FFE5E5E5"/>
      </top>
      <bottom style="thin">
        <color indexed="64"/>
      </bottom>
      <diagonal/>
    </border>
    <border>
      <left style="thin">
        <color rgb="FFE5E5E5"/>
      </left>
      <right style="thin">
        <color rgb="FFE5E5E5"/>
      </right>
      <top style="thin">
        <color rgb="FFE5E5E5"/>
      </top>
      <bottom style="thin">
        <color rgb="FFE5E5E5"/>
      </bottom>
      <diagonal/>
    </border>
    <border>
      <left/>
      <right/>
      <top style="thin">
        <color rgb="FFE5E5E5"/>
      </top>
      <bottom style="thin">
        <color rgb="FFE5E5E5"/>
      </bottom>
      <diagonal/>
    </border>
    <border>
      <left style="thin">
        <color rgb="FFE4E4E4"/>
      </left>
      <right style="thin">
        <color rgb="FFE4E4E4"/>
      </right>
      <top style="thin">
        <color rgb="FFE4E4E4"/>
      </top>
      <bottom style="thin">
        <color rgb="FFE4E4E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ck">
        <color theme="8" tint="-0.499984740745262"/>
      </left>
      <right/>
      <top style="thick">
        <color rgb="FFC00000"/>
      </top>
      <bottom/>
      <diagonal/>
    </border>
    <border>
      <left/>
      <right/>
      <top style="thick">
        <color rgb="FFC00000"/>
      </top>
      <bottom/>
      <diagonal/>
    </border>
    <border>
      <left/>
      <right style="medium">
        <color indexed="64"/>
      </right>
      <top style="thick">
        <color auto="1"/>
      </top>
      <bottom/>
      <diagonal/>
    </border>
    <border>
      <left/>
      <right style="medium">
        <color indexed="64"/>
      </right>
      <top/>
      <bottom style="thick">
        <color rgb="FFC00000"/>
      </bottom>
      <diagonal/>
    </border>
    <border>
      <left/>
      <right style="medium">
        <color indexed="64"/>
      </right>
      <top style="thick">
        <color rgb="FFC00000"/>
      </top>
      <bottom/>
      <diagonal/>
    </border>
    <border>
      <left/>
      <right style="medium">
        <color indexed="64"/>
      </right>
      <top/>
      <bottom style="thick">
        <color auto="1"/>
      </bottom>
      <diagonal/>
    </border>
  </borders>
  <cellStyleXfs count="8">
    <xf numFmtId="0" fontId="0" fillId="0" borderId="0"/>
    <xf numFmtId="44" fontId="1" fillId="0" borderId="0" applyFont="0" applyFill="0" applyBorder="0" applyAlignment="0" applyProtection="0"/>
    <xf numFmtId="164" fontId="1" fillId="0" borderId="0"/>
    <xf numFmtId="0" fontId="1" fillId="0" borderId="0"/>
    <xf numFmtId="0" fontId="36" fillId="0" borderId="0"/>
    <xf numFmtId="169" fontId="36" fillId="0" borderId="0" applyFont="0" applyFill="0" applyBorder="0" applyAlignment="0" applyProtection="0"/>
    <xf numFmtId="0" fontId="49" fillId="0" borderId="0"/>
    <xf numFmtId="44" fontId="49" fillId="0" borderId="0" applyFont="0" applyFill="0" applyBorder="0" applyAlignment="0" applyProtection="0"/>
  </cellStyleXfs>
  <cellXfs count="260">
    <xf numFmtId="0" fontId="0" fillId="0" borderId="0" xfId="0"/>
    <xf numFmtId="0" fontId="3" fillId="2" borderId="0" xfId="0" applyFont="1" applyFill="1" applyAlignment="1">
      <alignment vertical="center" wrapText="1"/>
    </xf>
    <xf numFmtId="0" fontId="4" fillId="2" borderId="0" xfId="0" applyFont="1" applyFill="1" applyAlignment="1">
      <alignment vertical="center" wrapText="1"/>
    </xf>
    <xf numFmtId="0" fontId="0" fillId="0" borderId="0" xfId="0" applyAlignment="1">
      <alignment horizontal="center"/>
    </xf>
    <xf numFmtId="0" fontId="9" fillId="0" borderId="0" xfId="0" applyFont="1"/>
    <xf numFmtId="0" fontId="10" fillId="2" borderId="0" xfId="0" applyFont="1" applyFill="1" applyAlignment="1">
      <alignment horizontal="center" vertical="center" wrapText="1"/>
    </xf>
    <xf numFmtId="0" fontId="10" fillId="2" borderId="0" xfId="0" applyFont="1" applyFill="1" applyAlignment="1">
      <alignment horizontal="center" vertical="center"/>
    </xf>
    <xf numFmtId="0" fontId="11" fillId="0" borderId="0" xfId="0" applyFont="1" applyAlignment="1">
      <alignment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0" xfId="0" applyFont="1" applyAlignment="1">
      <alignment vertical="center" wrapText="1"/>
    </xf>
    <xf numFmtId="0" fontId="13"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horizontal="center" vertical="center" wrapText="1"/>
    </xf>
    <xf numFmtId="0" fontId="16" fillId="0" borderId="0" xfId="0"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horizontal="center"/>
      <protection locked="0"/>
    </xf>
    <xf numFmtId="0" fontId="17" fillId="0" borderId="0" xfId="0" applyFont="1"/>
    <xf numFmtId="0" fontId="17" fillId="2" borderId="0" xfId="0" applyFont="1" applyFill="1"/>
    <xf numFmtId="0" fontId="18" fillId="2" borderId="17" xfId="0" applyFont="1" applyFill="1" applyBorder="1" applyAlignment="1">
      <alignment horizontal="center" vertical="center" wrapText="1"/>
    </xf>
    <xf numFmtId="0" fontId="21" fillId="2" borderId="17" xfId="0" applyFont="1" applyFill="1" applyBorder="1" applyAlignment="1" applyProtection="1">
      <alignment horizontal="left" vertical="center"/>
      <protection locked="0"/>
    </xf>
    <xf numFmtId="0" fontId="22" fillId="2" borderId="17" xfId="0" applyFont="1" applyFill="1" applyBorder="1" applyAlignment="1">
      <alignment horizontal="left" vertical="center" wrapText="1" indent="2"/>
    </xf>
    <xf numFmtId="0" fontId="18" fillId="0" borderId="0" xfId="0" applyFont="1" applyAlignment="1">
      <alignment horizontal="center" vertical="center" wrapText="1"/>
    </xf>
    <xf numFmtId="0" fontId="24" fillId="0" borderId="0" xfId="0" applyFont="1" applyAlignment="1" applyProtection="1">
      <alignment horizontal="center" vertical="center"/>
      <protection locked="0"/>
    </xf>
    <xf numFmtId="0" fontId="24" fillId="0" borderId="0" xfId="0" applyFont="1" applyAlignment="1">
      <alignment horizontal="left" vertical="center" wrapText="1"/>
    </xf>
    <xf numFmtId="4" fontId="25" fillId="4" borderId="18" xfId="0" applyNumberFormat="1" applyFont="1" applyFill="1" applyBorder="1" applyAlignment="1">
      <alignment horizontal="center" vertical="center"/>
    </xf>
    <xf numFmtId="4" fontId="26" fillId="4" borderId="21" xfId="0" applyNumberFormat="1" applyFont="1" applyFill="1" applyBorder="1" applyAlignment="1">
      <alignment horizontal="center" vertical="center"/>
    </xf>
    <xf numFmtId="4" fontId="26" fillId="4" borderId="20" xfId="0" applyNumberFormat="1" applyFont="1" applyFill="1" applyBorder="1" applyAlignment="1">
      <alignment horizontal="center" vertical="center" wrapText="1"/>
    </xf>
    <xf numFmtId="0" fontId="18" fillId="0" borderId="0" xfId="0" applyFont="1"/>
    <xf numFmtId="165" fontId="24" fillId="0" borderId="22" xfId="2" applyNumberFormat="1" applyFont="1" applyBorder="1" applyAlignment="1">
      <alignment horizontal="center" vertical="center" wrapText="1"/>
    </xf>
    <xf numFmtId="165" fontId="24" fillId="0" borderId="23" xfId="2" applyNumberFormat="1" applyFont="1" applyBorder="1" applyAlignment="1">
      <alignment horizontal="center" vertical="center" wrapText="1"/>
    </xf>
    <xf numFmtId="165" fontId="24" fillId="0" borderId="24" xfId="2" applyNumberFormat="1" applyFont="1" applyBorder="1" applyAlignment="1">
      <alignment horizontal="center" vertical="center" wrapText="1"/>
    </xf>
    <xf numFmtId="165" fontId="24" fillId="0" borderId="25" xfId="2" applyNumberFormat="1" applyFont="1" applyBorder="1" applyAlignment="1">
      <alignment horizontal="center" vertical="center" wrapText="1"/>
    </xf>
    <xf numFmtId="4" fontId="24" fillId="0" borderId="23" xfId="3" applyNumberFormat="1" applyFont="1" applyBorder="1" applyAlignment="1">
      <alignment horizontal="center" vertical="center" wrapText="1"/>
    </xf>
    <xf numFmtId="166" fontId="24" fillId="0" borderId="22" xfId="2" applyNumberFormat="1" applyFont="1" applyBorder="1" applyAlignment="1">
      <alignment horizontal="center" vertical="center" wrapText="1"/>
    </xf>
    <xf numFmtId="166" fontId="24" fillId="0" borderId="25" xfId="2" applyNumberFormat="1" applyFont="1" applyBorder="1" applyAlignment="1">
      <alignment horizontal="center" vertical="center" wrapText="1"/>
    </xf>
    <xf numFmtId="166" fontId="24" fillId="0" borderId="26" xfId="2" applyNumberFormat="1" applyFont="1" applyBorder="1" applyAlignment="1">
      <alignment horizontal="center" vertical="center"/>
    </xf>
    <xf numFmtId="0" fontId="0" fillId="0" borderId="1" xfId="0" applyBorder="1" applyAlignment="1">
      <alignment horizontal="center" vertical="center" wrapText="1"/>
    </xf>
    <xf numFmtId="6" fontId="0" fillId="0" borderId="1" xfId="0" applyNumberFormat="1" applyBorder="1" applyAlignment="1">
      <alignment horizontal="center" vertical="center" wrapText="1"/>
    </xf>
    <xf numFmtId="0" fontId="0" fillId="0" borderId="0" xfId="0" applyAlignment="1">
      <alignment horizontal="center" vertical="center" wrapText="1"/>
    </xf>
    <xf numFmtId="6" fontId="0" fillId="0" borderId="0" xfId="0" applyNumberFormat="1" applyAlignment="1">
      <alignment horizontal="center" vertical="center" wrapText="1"/>
    </xf>
    <xf numFmtId="0" fontId="27" fillId="6" borderId="30" xfId="0" applyFont="1" applyFill="1" applyBorder="1" applyAlignment="1">
      <alignment horizontal="center" vertical="center" wrapText="1"/>
    </xf>
    <xf numFmtId="0" fontId="27" fillId="6" borderId="30" xfId="0" applyFont="1" applyFill="1" applyBorder="1" applyAlignment="1">
      <alignment horizontal="center" vertical="center"/>
    </xf>
    <xf numFmtId="0" fontId="28" fillId="0" borderId="30" xfId="0" applyFont="1" applyBorder="1" applyAlignment="1">
      <alignment horizontal="center" vertical="center" wrapText="1"/>
    </xf>
    <xf numFmtId="0" fontId="28" fillId="0" borderId="30" xfId="0" applyFont="1" applyBorder="1" applyAlignment="1">
      <alignment horizontal="center" vertical="center"/>
    </xf>
    <xf numFmtId="0" fontId="28" fillId="0" borderId="30" xfId="0" applyFont="1" applyBorder="1" applyAlignment="1">
      <alignment vertical="center" wrapText="1"/>
    </xf>
    <xf numFmtId="44" fontId="24" fillId="0" borderId="30" xfId="1" applyFont="1" applyBorder="1" applyProtection="1">
      <protection locked="0"/>
    </xf>
    <xf numFmtId="0" fontId="18" fillId="0" borderId="30" xfId="0" applyFont="1" applyBorder="1" applyAlignment="1">
      <alignment horizontal="center" vertical="center" wrapText="1"/>
    </xf>
    <xf numFmtId="0" fontId="18" fillId="0" borderId="30" xfId="0" applyFont="1" applyBorder="1" applyAlignment="1">
      <alignment horizontal="center" vertical="center"/>
    </xf>
    <xf numFmtId="0" fontId="18" fillId="0" borderId="30" xfId="0" applyFont="1" applyBorder="1" applyAlignment="1">
      <alignment vertical="center" wrapText="1"/>
    </xf>
    <xf numFmtId="0" fontId="29" fillId="0" borderId="30" xfId="0" applyFont="1" applyBorder="1" applyAlignment="1">
      <alignment horizontal="center" vertical="center"/>
    </xf>
    <xf numFmtId="44" fontId="30" fillId="7" borderId="30" xfId="1" applyFont="1" applyFill="1" applyBorder="1" applyProtection="1">
      <protection locked="0"/>
    </xf>
    <xf numFmtId="0" fontId="24" fillId="0" borderId="30" xfId="0" applyFont="1" applyBorder="1" applyAlignment="1">
      <alignment horizontal="center" vertical="center" wrapText="1"/>
    </xf>
    <xf numFmtId="0" fontId="24" fillId="0" borderId="30" xfId="0" applyFont="1" applyBorder="1" applyAlignment="1">
      <alignment horizontal="center" vertical="center"/>
    </xf>
    <xf numFmtId="0" fontId="24" fillId="0" borderId="30" xfId="0" applyFont="1" applyBorder="1" applyAlignment="1">
      <alignment vertical="center" wrapText="1"/>
    </xf>
    <xf numFmtId="44" fontId="28" fillId="7" borderId="30" xfId="1" applyFont="1" applyFill="1" applyBorder="1" applyProtection="1">
      <protection locked="0"/>
    </xf>
    <xf numFmtId="44" fontId="31" fillId="5" borderId="34" xfId="0" applyNumberFormat="1" applyFont="1" applyFill="1" applyBorder="1" applyProtection="1">
      <protection locked="0"/>
    </xf>
    <xf numFmtId="0" fontId="32" fillId="0" borderId="0" xfId="0" applyFont="1" applyProtection="1">
      <protection locked="0"/>
    </xf>
    <xf numFmtId="44" fontId="33" fillId="0" borderId="0" xfId="0" applyNumberFormat="1" applyFont="1" applyProtection="1">
      <protection locked="0"/>
    </xf>
    <xf numFmtId="49" fontId="0" fillId="0" borderId="0" xfId="0" applyNumberFormat="1"/>
    <xf numFmtId="167" fontId="0" fillId="0" borderId="0" xfId="0" applyNumberFormat="1"/>
    <xf numFmtId="0" fontId="2" fillId="6" borderId="35"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6" fontId="0" fillId="0" borderId="1" xfId="0" applyNumberFormat="1" applyFill="1" applyBorder="1" applyAlignment="1">
      <alignment horizontal="center" vertical="center" wrapText="1"/>
    </xf>
    <xf numFmtId="168" fontId="0" fillId="0" borderId="1" xfId="0" applyNumberFormat="1" applyBorder="1" applyAlignment="1">
      <alignment horizontal="center" vertical="center" wrapText="1"/>
    </xf>
    <xf numFmtId="168" fontId="0" fillId="0" borderId="1" xfId="1" applyNumberFormat="1" applyFont="1" applyBorder="1" applyAlignment="1">
      <alignment horizontal="center" vertical="center" wrapText="1"/>
    </xf>
    <xf numFmtId="0" fontId="37" fillId="0" borderId="0" xfId="4" applyFont="1"/>
    <xf numFmtId="0" fontId="38" fillId="0" borderId="0" xfId="4" applyFont="1" applyAlignment="1">
      <alignment horizontal="center" wrapText="1"/>
    </xf>
    <xf numFmtId="0" fontId="13" fillId="0" borderId="0" xfId="4" applyFont="1" applyAlignment="1">
      <alignment horizontal="center" vertical="center"/>
    </xf>
    <xf numFmtId="17" fontId="40" fillId="0" borderId="0" xfId="4" applyNumberFormat="1" applyFont="1" applyAlignment="1">
      <alignment horizontal="center"/>
    </xf>
    <xf numFmtId="17" fontId="41" fillId="0" borderId="0" xfId="4" applyNumberFormat="1" applyFont="1" applyAlignment="1">
      <alignment horizontal="center"/>
    </xf>
    <xf numFmtId="0" fontId="42" fillId="2" borderId="1" xfId="4" applyFont="1" applyFill="1" applyBorder="1" applyAlignment="1">
      <alignment horizontal="center" wrapText="1"/>
    </xf>
    <xf numFmtId="0" fontId="38" fillId="5" borderId="1" xfId="4" applyFont="1" applyFill="1" applyBorder="1" applyAlignment="1">
      <alignment horizontal="center"/>
    </xf>
    <xf numFmtId="0" fontId="38" fillId="0" borderId="36" xfId="4" applyFont="1" applyBorder="1"/>
    <xf numFmtId="4" fontId="37" fillId="0" borderId="0" xfId="4" applyNumberFormat="1" applyFont="1"/>
    <xf numFmtId="4" fontId="37" fillId="2" borderId="0" xfId="4" applyNumberFormat="1" applyFont="1" applyFill="1"/>
    <xf numFmtId="4" fontId="38" fillId="9" borderId="0" xfId="4" applyNumberFormat="1" applyFont="1" applyFill="1"/>
    <xf numFmtId="4" fontId="38" fillId="0" borderId="37" xfId="4" applyNumberFormat="1" applyFont="1" applyBorder="1"/>
    <xf numFmtId="4" fontId="38" fillId="2" borderId="1" xfId="4" applyNumberFormat="1" applyFont="1" applyFill="1" applyBorder="1"/>
    <xf numFmtId="4" fontId="43" fillId="0" borderId="0" xfId="4" applyNumberFormat="1" applyFont="1"/>
    <xf numFmtId="4" fontId="38" fillId="2" borderId="37" xfId="4" applyNumberFormat="1" applyFont="1" applyFill="1" applyBorder="1"/>
    <xf numFmtId="0" fontId="38" fillId="2" borderId="38" xfId="4" applyFont="1" applyFill="1" applyBorder="1" applyAlignment="1">
      <alignment vertical="top" wrapText="1" readingOrder="1"/>
    </xf>
    <xf numFmtId="0" fontId="37" fillId="2" borderId="0" xfId="4" applyFont="1" applyFill="1" applyAlignment="1">
      <alignment vertical="top" wrapText="1" readingOrder="1"/>
    </xf>
    <xf numFmtId="0" fontId="37" fillId="0" borderId="41" xfId="4" applyFont="1" applyBorder="1" applyAlignment="1">
      <alignment horizontal="left" vertical="top" wrapText="1"/>
    </xf>
    <xf numFmtId="4" fontId="37" fillId="2" borderId="36" xfId="4" applyNumberFormat="1" applyFont="1" applyFill="1" applyBorder="1"/>
    <xf numFmtId="0" fontId="37" fillId="0" borderId="0" xfId="4" applyFont="1" applyAlignment="1">
      <alignment horizontal="left" vertical="top" wrapText="1"/>
    </xf>
    <xf numFmtId="0" fontId="37" fillId="0" borderId="0" xfId="4" applyFont="1" applyAlignment="1">
      <alignment vertical="top" wrapText="1" readingOrder="1"/>
    </xf>
    <xf numFmtId="0" fontId="37" fillId="0" borderId="0" xfId="4" applyFont="1" applyAlignment="1">
      <alignment vertical="top" wrapText="1"/>
    </xf>
    <xf numFmtId="4" fontId="38" fillId="0" borderId="0" xfId="4" applyNumberFormat="1" applyFont="1"/>
    <xf numFmtId="4" fontId="38" fillId="2" borderId="0" xfId="4" applyNumberFormat="1" applyFont="1" applyFill="1"/>
    <xf numFmtId="0" fontId="38" fillId="8" borderId="0" xfId="4" applyFont="1" applyFill="1" applyAlignment="1">
      <alignment horizontal="left" vertical="top" wrapText="1"/>
    </xf>
    <xf numFmtId="4" fontId="43" fillId="8" borderId="0" xfId="4" applyNumberFormat="1" applyFont="1" applyFill="1"/>
    <xf numFmtId="0" fontId="38" fillId="2" borderId="36" xfId="4" applyFont="1" applyFill="1" applyBorder="1" applyAlignment="1">
      <alignment horizontal="left"/>
    </xf>
    <xf numFmtId="0" fontId="37" fillId="2" borderId="0" xfId="4" applyFont="1" applyFill="1"/>
    <xf numFmtId="0" fontId="44" fillId="2" borderId="0" xfId="4" applyFont="1" applyFill="1"/>
    <xf numFmtId="0" fontId="37" fillId="8" borderId="0" xfId="4" applyFont="1" applyFill="1"/>
    <xf numFmtId="4" fontId="43" fillId="2" borderId="0" xfId="4" applyNumberFormat="1" applyFont="1" applyFill="1"/>
    <xf numFmtId="4" fontId="45" fillId="2" borderId="0" xfId="4" applyNumberFormat="1" applyFont="1" applyFill="1"/>
    <xf numFmtId="169" fontId="37" fillId="2" borderId="0" xfId="5" applyFont="1" applyFill="1" applyBorder="1"/>
    <xf numFmtId="4" fontId="37" fillId="0" borderId="36" xfId="4" applyNumberFormat="1" applyFont="1" applyBorder="1"/>
    <xf numFmtId="0" fontId="37" fillId="10" borderId="0" xfId="4" applyFont="1" applyFill="1"/>
    <xf numFmtId="0" fontId="38" fillId="0" borderId="0" xfId="4" applyFont="1" applyAlignment="1">
      <alignment horizontal="left" vertical="top" wrapText="1"/>
    </xf>
    <xf numFmtId="0" fontId="37" fillId="11" borderId="0" xfId="4" applyFont="1" applyFill="1"/>
    <xf numFmtId="4" fontId="38" fillId="11" borderId="0" xfId="4" applyNumberFormat="1" applyFont="1" applyFill="1"/>
    <xf numFmtId="4" fontId="37" fillId="11" borderId="0" xfId="4" applyNumberFormat="1" applyFont="1" applyFill="1"/>
    <xf numFmtId="4" fontId="37" fillId="12" borderId="0" xfId="4" applyNumberFormat="1" applyFont="1" applyFill="1"/>
    <xf numFmtId="4" fontId="46" fillId="8" borderId="0" xfId="4" applyNumberFormat="1" applyFont="1" applyFill="1"/>
    <xf numFmtId="169" fontId="38" fillId="0" borderId="0" xfId="4" applyNumberFormat="1" applyFont="1"/>
    <xf numFmtId="0" fontId="38" fillId="0" borderId="0" xfId="4" applyFont="1"/>
    <xf numFmtId="4" fontId="38" fillId="13" borderId="42" xfId="4" applyNumberFormat="1" applyFont="1" applyFill="1" applyBorder="1"/>
    <xf numFmtId="0" fontId="47" fillId="0" borderId="0" xfId="4" applyFont="1"/>
    <xf numFmtId="169" fontId="37" fillId="0" borderId="0" xfId="5" applyFont="1" applyFill="1" applyBorder="1"/>
    <xf numFmtId="0" fontId="2" fillId="2" borderId="0" xfId="4" applyFont="1" applyFill="1"/>
    <xf numFmtId="4" fontId="48" fillId="2" borderId="48" xfId="4" applyNumberFormat="1" applyFont="1" applyFill="1" applyBorder="1"/>
    <xf numFmtId="0" fontId="38" fillId="2" borderId="0" xfId="4" applyFont="1" applyFill="1"/>
    <xf numFmtId="43" fontId="37" fillId="2" borderId="0" xfId="4" applyNumberFormat="1" applyFont="1" applyFill="1"/>
    <xf numFmtId="0" fontId="38" fillId="15" borderId="0" xfId="4" applyFont="1" applyFill="1"/>
    <xf numFmtId="43" fontId="47" fillId="2" borderId="0" xfId="4" applyNumberFormat="1" applyFont="1" applyFill="1"/>
    <xf numFmtId="0" fontId="49" fillId="0" borderId="0" xfId="6" applyAlignment="1">
      <alignment horizontal="left" vertical="top"/>
    </xf>
    <xf numFmtId="0" fontId="51" fillId="0" borderId="0" xfId="6" applyFont="1" applyAlignment="1">
      <alignment horizontal="left" vertical="top"/>
    </xf>
    <xf numFmtId="44" fontId="50" fillId="0" borderId="0" xfId="7" applyFont="1" applyFill="1" applyBorder="1" applyAlignment="1">
      <alignment horizontal="left" vertical="top" shrinkToFit="1"/>
    </xf>
    <xf numFmtId="0" fontId="49" fillId="0" borderId="0" xfId="6" applyAlignment="1">
      <alignment vertical="top"/>
    </xf>
    <xf numFmtId="0" fontId="51" fillId="0" borderId="0" xfId="6" applyFont="1" applyAlignment="1">
      <alignment vertical="top"/>
    </xf>
    <xf numFmtId="44" fontId="50" fillId="0" borderId="0" xfId="7" applyFont="1" applyFill="1" applyBorder="1" applyAlignment="1">
      <alignment vertical="top" shrinkToFit="1"/>
    </xf>
    <xf numFmtId="0" fontId="35" fillId="6" borderId="51" xfId="0" applyFont="1" applyFill="1" applyBorder="1" applyAlignment="1">
      <alignment horizontal="center" vertical="center"/>
    </xf>
    <xf numFmtId="44" fontId="0" fillId="0" borderId="0" xfId="1" applyFont="1"/>
    <xf numFmtId="6" fontId="24" fillId="0" borderId="30" xfId="1" applyNumberFormat="1" applyFont="1" applyBorder="1" applyProtection="1">
      <protection locked="0"/>
    </xf>
    <xf numFmtId="0" fontId="49" fillId="0" borderId="0" xfId="6" applyFill="1" applyAlignment="1">
      <alignment horizontal="left" vertical="top"/>
    </xf>
    <xf numFmtId="0" fontId="51" fillId="0" borderId="0" xfId="6" applyFont="1" applyFill="1" applyAlignment="1">
      <alignment vertical="top"/>
    </xf>
    <xf numFmtId="44" fontId="50" fillId="0" borderId="0" xfId="7" applyFont="1" applyFill="1" applyAlignment="1">
      <alignment vertical="top" shrinkToFit="1"/>
    </xf>
    <xf numFmtId="0" fontId="0" fillId="0" borderId="1" xfId="0" applyBorder="1" applyAlignment="1">
      <alignment horizontal="center" vertical="center" wrapText="1"/>
    </xf>
    <xf numFmtId="0" fontId="0" fillId="0" borderId="0" xfId="0" applyFill="1"/>
    <xf numFmtId="0" fontId="0" fillId="0" borderId="1" xfId="0" applyBorder="1" applyAlignment="1">
      <alignment horizontal="center" vertical="center" wrapText="1"/>
    </xf>
    <xf numFmtId="0" fontId="2" fillId="16" borderId="0" xfId="0" applyFont="1" applyFill="1"/>
    <xf numFmtId="0" fontId="0" fillId="16" borderId="0" xfId="0" applyFill="1"/>
    <xf numFmtId="44" fontId="16" fillId="0" borderId="0" xfId="0" applyNumberFormat="1" applyFont="1" applyProtection="1">
      <protection locked="0"/>
    </xf>
    <xf numFmtId="0" fontId="0" fillId="8" borderId="1" xfId="0" applyFill="1" applyBorder="1" applyAlignment="1">
      <alignment horizontal="center" vertical="center" wrapText="1"/>
    </xf>
    <xf numFmtId="0" fontId="51" fillId="0" borderId="0" xfId="6" applyFont="1" applyFill="1" applyAlignment="1">
      <alignment horizontal="left" vertical="top"/>
    </xf>
    <xf numFmtId="0" fontId="49" fillId="0" borderId="0" xfId="6" applyFill="1" applyAlignment="1">
      <alignment vertical="top"/>
    </xf>
    <xf numFmtId="4" fontId="26" fillId="4" borderId="21" xfId="0" applyNumberFormat="1" applyFont="1" applyFill="1" applyBorder="1" applyAlignment="1">
      <alignment horizontal="center" vertical="center"/>
    </xf>
    <xf numFmtId="0" fontId="0" fillId="0" borderId="27" xfId="0" applyBorder="1" applyAlignment="1">
      <alignment horizontal="center" vertical="center" wrapText="1"/>
    </xf>
    <xf numFmtId="0" fontId="0" fillId="0" borderId="1" xfId="0" applyBorder="1" applyAlignment="1">
      <alignment horizontal="center" vertical="center" wrapText="1"/>
    </xf>
    <xf numFmtId="0" fontId="0" fillId="17" borderId="1" xfId="0" applyFill="1" applyBorder="1" applyAlignment="1">
      <alignment horizontal="center" vertical="center" wrapText="1"/>
    </xf>
    <xf numFmtId="4" fontId="24" fillId="18" borderId="23" xfId="3" applyNumberFormat="1" applyFont="1" applyFill="1" applyBorder="1" applyAlignment="1">
      <alignment horizontal="center" vertical="center" wrapText="1"/>
    </xf>
    <xf numFmtId="0" fontId="0" fillId="18" borderId="1" xfId="0" applyFill="1" applyBorder="1" applyAlignment="1">
      <alignment horizontal="center" vertical="center" wrapText="1"/>
    </xf>
    <xf numFmtId="0" fontId="0" fillId="5"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17" borderId="27" xfId="0" applyFill="1" applyBorder="1" applyAlignment="1">
      <alignment horizontal="center" vertical="center" wrapText="1"/>
    </xf>
    <xf numFmtId="6" fontId="0" fillId="8" borderId="1" xfId="0" applyNumberFormat="1" applyFill="1" applyBorder="1" applyAlignment="1">
      <alignment horizontal="center" vertical="center" wrapText="1"/>
    </xf>
    <xf numFmtId="168" fontId="0" fillId="8" borderId="1" xfId="0" applyNumberFormat="1" applyFill="1" applyBorder="1" applyAlignment="1">
      <alignment horizontal="center"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5" fillId="0" borderId="0" xfId="0" applyFont="1" applyAlignment="1">
      <alignment horizontal="center"/>
    </xf>
    <xf numFmtId="49" fontId="0" fillId="0" borderId="1" xfId="0" applyNumberFormat="1"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0" fontId="0" fillId="0" borderId="1" xfId="0" quotePrefix="1" applyBorder="1" applyAlignment="1">
      <alignment horizontal="left"/>
    </xf>
    <xf numFmtId="0" fontId="2" fillId="0" borderId="0" xfId="0" applyFont="1" applyAlignment="1">
      <alignment horizontal="center"/>
    </xf>
    <xf numFmtId="0" fontId="2" fillId="3" borderId="1" xfId="0" applyFont="1" applyFill="1" applyBorder="1" applyAlignment="1">
      <alignment horizontal="center"/>
    </xf>
    <xf numFmtId="0" fontId="2" fillId="0" borderId="1" xfId="0" applyFont="1" applyBorder="1" applyAlignment="1">
      <alignment horizontal="center" wrapText="1"/>
    </xf>
    <xf numFmtId="0" fontId="0" fillId="0" borderId="1" xfId="0" applyBorder="1" applyAlignment="1">
      <alignment horizontal="center"/>
    </xf>
    <xf numFmtId="0" fontId="0" fillId="0" borderId="1" xfId="0" applyBorder="1" applyAlignment="1">
      <alignment horizontal="center" wrapText="1"/>
    </xf>
    <xf numFmtId="49" fontId="2" fillId="0" borderId="1" xfId="0" applyNumberFormat="1" applyFont="1" applyBorder="1" applyAlignment="1">
      <alignment horizontal="center"/>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0" fillId="0" borderId="0" xfId="0" applyAlignment="1">
      <alignment horizontal="center"/>
    </xf>
    <xf numFmtId="0" fontId="7" fillId="4" borderId="0" xfId="0" applyFont="1" applyFill="1" applyAlignment="1" applyProtection="1">
      <alignment horizontal="center" vertical="center" wrapText="1"/>
      <protection locked="0"/>
    </xf>
    <xf numFmtId="0" fontId="7" fillId="4" borderId="2" xfId="0" applyFont="1" applyFill="1" applyBorder="1" applyAlignment="1" applyProtection="1">
      <alignment horizontal="center" vertical="center" wrapText="1"/>
      <protection locked="0"/>
    </xf>
    <xf numFmtId="0" fontId="7" fillId="4" borderId="0" xfId="0" applyFont="1" applyFill="1" applyAlignment="1" applyProtection="1">
      <alignment horizontal="center" vertical="center"/>
      <protection locked="0"/>
    </xf>
    <xf numFmtId="0" fontId="8" fillId="4" borderId="3" xfId="0"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wrapText="1"/>
      <protection locked="0"/>
    </xf>
    <xf numFmtId="0" fontId="0" fillId="0" borderId="27" xfId="0" applyBorder="1" applyAlignment="1">
      <alignment horizontal="center" vertical="center" wrapText="1"/>
    </xf>
    <xf numFmtId="0" fontId="0" fillId="0" borderId="29" xfId="0" applyBorder="1" applyAlignment="1">
      <alignment horizontal="center" vertical="center" wrapText="1"/>
    </xf>
    <xf numFmtId="6" fontId="0" fillId="0" borderId="27" xfId="0" applyNumberFormat="1" applyBorder="1" applyAlignment="1">
      <alignment horizontal="center" vertical="center" wrapText="1"/>
    </xf>
    <xf numFmtId="6" fontId="0" fillId="0" borderId="29" xfId="0" applyNumberFormat="1" applyBorder="1" applyAlignment="1">
      <alignment horizontal="center" vertical="center" wrapText="1"/>
    </xf>
    <xf numFmtId="4" fontId="26" fillId="4" borderId="19" xfId="0" applyNumberFormat="1" applyFont="1" applyFill="1" applyBorder="1" applyAlignment="1">
      <alignment horizontal="center" vertical="center"/>
    </xf>
    <xf numFmtId="4" fontId="26" fillId="4" borderId="20" xfId="0" applyNumberFormat="1" applyFont="1" applyFill="1" applyBorder="1" applyAlignment="1">
      <alignment horizontal="center" vertical="center"/>
    </xf>
    <xf numFmtId="4" fontId="26" fillId="4" borderId="21" xfId="0" applyNumberFormat="1" applyFont="1" applyFill="1" applyBorder="1" applyAlignment="1">
      <alignment horizontal="center" vertical="center"/>
    </xf>
    <xf numFmtId="0" fontId="23" fillId="4" borderId="3" xfId="0" applyFont="1" applyFill="1" applyBorder="1" applyAlignment="1" applyProtection="1">
      <alignment horizontal="center" vertical="center"/>
      <protection locked="0"/>
    </xf>
    <xf numFmtId="0" fontId="23" fillId="4" borderId="4" xfId="0" applyFont="1" applyFill="1" applyBorder="1" applyAlignment="1" applyProtection="1">
      <alignment horizontal="center" vertical="center"/>
      <protection locked="0"/>
    </xf>
    <xf numFmtId="0" fontId="23" fillId="4" borderId="6"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23" fillId="4" borderId="15" xfId="0" applyFont="1" applyFill="1" applyBorder="1" applyAlignment="1" applyProtection="1">
      <alignment horizontal="center" vertical="center"/>
      <protection locked="0"/>
    </xf>
    <xf numFmtId="0" fontId="23" fillId="4" borderId="16" xfId="0" applyFont="1" applyFill="1" applyBorder="1" applyAlignment="1" applyProtection="1">
      <alignment horizontal="center" vertical="center"/>
      <protection locked="0"/>
    </xf>
    <xf numFmtId="0" fontId="0" fillId="0" borderId="28" xfId="0" applyBorder="1" applyAlignment="1">
      <alignment horizontal="center" vertical="center" wrapText="1"/>
    </xf>
    <xf numFmtId="6" fontId="0" fillId="0" borderId="28" xfId="0" applyNumberFormat="1" applyBorder="1" applyAlignment="1">
      <alignment horizontal="center" vertical="center" wrapText="1"/>
    </xf>
    <xf numFmtId="0" fontId="0" fillId="0" borderId="1" xfId="0" applyBorder="1" applyAlignment="1">
      <alignment horizontal="center" vertical="center" wrapText="1"/>
    </xf>
    <xf numFmtId="168" fontId="0" fillId="0" borderId="27" xfId="0" applyNumberFormat="1" applyBorder="1" applyAlignment="1">
      <alignment horizontal="center" vertical="center" wrapText="1"/>
    </xf>
    <xf numFmtId="168" fontId="0" fillId="0" borderId="29" xfId="0" applyNumberFormat="1" applyBorder="1" applyAlignment="1">
      <alignment horizontal="center" vertical="center" wrapText="1"/>
    </xf>
    <xf numFmtId="168" fontId="0" fillId="0" borderId="28" xfId="0" applyNumberForma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3" xfId="0" applyFont="1" applyBorder="1" applyAlignment="1">
      <alignment horizontal="center" vertical="center" wrapText="1"/>
    </xf>
    <xf numFmtId="0" fontId="19" fillId="2" borderId="5"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2" borderId="6" xfId="0" applyFont="1" applyFill="1" applyBorder="1" applyAlignment="1" applyProtection="1">
      <alignment horizontal="left" vertical="center"/>
      <protection locked="0"/>
    </xf>
    <xf numFmtId="0" fontId="19" fillId="2" borderId="8" xfId="0" applyFont="1" applyFill="1" applyBorder="1" applyAlignment="1" applyProtection="1">
      <alignment horizontal="left" vertical="center"/>
      <protection locked="0"/>
    </xf>
    <xf numFmtId="0" fontId="19" fillId="2" borderId="9" xfId="0" applyFont="1" applyFill="1" applyBorder="1" applyAlignment="1" applyProtection="1">
      <alignment horizontal="left" vertical="center"/>
      <protection locked="0"/>
    </xf>
    <xf numFmtId="0" fontId="19" fillId="2" borderId="10"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2" borderId="12" xfId="0"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protection locked="0"/>
    </xf>
    <xf numFmtId="0" fontId="20" fillId="2" borderId="15" xfId="0"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protection locked="0"/>
    </xf>
    <xf numFmtId="0" fontId="0" fillId="18" borderId="27" xfId="0" applyFill="1" applyBorder="1" applyAlignment="1">
      <alignment horizontal="center" vertical="center" wrapText="1"/>
    </xf>
    <xf numFmtId="0" fontId="0" fillId="18" borderId="29" xfId="0" applyFill="1" applyBorder="1" applyAlignment="1">
      <alignment horizontal="center" vertical="center" wrapText="1"/>
    </xf>
    <xf numFmtId="0" fontId="0" fillId="8" borderId="27" xfId="0" applyFill="1" applyBorder="1" applyAlignment="1">
      <alignment horizontal="center" vertical="center" wrapText="1"/>
    </xf>
    <xf numFmtId="0" fontId="0" fillId="8" borderId="29" xfId="0" applyFill="1" applyBorder="1" applyAlignment="1">
      <alignment horizontal="center" vertical="center" wrapText="1"/>
    </xf>
    <xf numFmtId="6" fontId="0" fillId="8" borderId="27" xfId="0" applyNumberFormat="1" applyFill="1" applyBorder="1" applyAlignment="1">
      <alignment horizontal="center" vertical="center" wrapText="1"/>
    </xf>
    <xf numFmtId="6" fontId="0" fillId="8" borderId="29" xfId="0" applyNumberFormat="1" applyFill="1" applyBorder="1" applyAlignment="1">
      <alignment horizontal="center" vertical="center" wrapText="1"/>
    </xf>
    <xf numFmtId="0" fontId="0" fillId="17" borderId="27" xfId="0" applyFill="1" applyBorder="1" applyAlignment="1">
      <alignment horizontal="center" vertical="center" wrapText="1"/>
    </xf>
    <xf numFmtId="0" fontId="0" fillId="17" borderId="28"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9" xfId="0" applyFill="1" applyBorder="1" applyAlignment="1">
      <alignment horizontal="center" vertical="center" wrapText="1"/>
    </xf>
    <xf numFmtId="6" fontId="0" fillId="0" borderId="27" xfId="0" applyNumberFormat="1" applyFill="1" applyBorder="1" applyAlignment="1">
      <alignment horizontal="center" vertical="center" wrapText="1"/>
    </xf>
    <xf numFmtId="6" fontId="0" fillId="0" borderId="29" xfId="0" applyNumberFormat="1" applyFill="1" applyBorder="1" applyAlignment="1">
      <alignment horizontal="center" vertical="center" wrapText="1"/>
    </xf>
    <xf numFmtId="0" fontId="0" fillId="0" borderId="28" xfId="0" applyFill="1" applyBorder="1" applyAlignment="1">
      <alignment horizontal="center" vertical="center" wrapText="1"/>
    </xf>
    <xf numFmtId="6" fontId="0" fillId="0" borderId="28" xfId="0" applyNumberFormat="1" applyFill="1" applyBorder="1" applyAlignment="1">
      <alignment horizontal="center" vertical="center" wrapText="1"/>
    </xf>
    <xf numFmtId="0" fontId="30" fillId="7" borderId="31" xfId="0"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0" fillId="7" borderId="33" xfId="0" applyFont="1" applyFill="1" applyBorder="1" applyAlignment="1">
      <alignment horizontal="center" vertical="center" wrapText="1"/>
    </xf>
    <xf numFmtId="0" fontId="31" fillId="5" borderId="34" xfId="0" applyFont="1" applyFill="1" applyBorder="1" applyAlignment="1" applyProtection="1">
      <alignment horizontal="center"/>
      <protection locked="0"/>
    </xf>
    <xf numFmtId="0" fontId="19" fillId="2" borderId="5"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19" fillId="2" borderId="54" xfId="0" applyFont="1" applyFill="1" applyBorder="1" applyAlignment="1" applyProtection="1">
      <alignment horizontal="center" vertical="center"/>
      <protection locked="0"/>
    </xf>
    <xf numFmtId="0" fontId="19" fillId="2" borderId="8"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2" borderId="55" xfId="0" applyFont="1" applyFill="1" applyBorder="1" applyAlignment="1" applyProtection="1">
      <alignment horizontal="center" vertical="center"/>
      <protection locked="0"/>
    </xf>
    <xf numFmtId="0" fontId="20" fillId="2" borderId="52" xfId="0"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locked="0"/>
    </xf>
    <xf numFmtId="0" fontId="20" fillId="2" borderId="56" xfId="0" applyFont="1" applyFill="1" applyBorder="1" applyAlignment="1" applyProtection="1">
      <alignment horizontal="center" vertical="center"/>
      <protection locked="0"/>
    </xf>
    <xf numFmtId="0" fontId="20" fillId="2" borderId="14" xfId="0" applyFont="1" applyFill="1" applyBorder="1" applyAlignment="1" applyProtection="1">
      <alignment horizontal="center" vertical="center"/>
      <protection locked="0"/>
    </xf>
    <xf numFmtId="0" fontId="20" fillId="2" borderId="15" xfId="0" applyFont="1" applyFill="1" applyBorder="1" applyAlignment="1" applyProtection="1">
      <alignment horizontal="center" vertical="center"/>
      <protection locked="0"/>
    </xf>
    <xf numFmtId="0" fontId="20" fillId="2" borderId="57" xfId="0" applyFont="1" applyFill="1" applyBorder="1" applyAlignment="1" applyProtection="1">
      <alignment horizontal="center" vertical="center"/>
      <protection locked="0"/>
    </xf>
    <xf numFmtId="0" fontId="37" fillId="0" borderId="39" xfId="4" applyFont="1" applyBorder="1" applyAlignment="1">
      <alignment vertical="top" wrapText="1" readingOrder="1"/>
    </xf>
    <xf numFmtId="0" fontId="37" fillId="0" borderId="40" xfId="4" applyFont="1" applyBorder="1" applyAlignment="1">
      <alignment vertical="top" wrapText="1"/>
    </xf>
    <xf numFmtId="4" fontId="37" fillId="0" borderId="0" xfId="4" applyNumberFormat="1" applyFont="1" applyAlignment="1">
      <alignment horizontal="center"/>
    </xf>
    <xf numFmtId="0" fontId="37" fillId="14" borderId="43" xfId="4" applyFont="1" applyFill="1" applyBorder="1" applyAlignment="1">
      <alignment horizontal="left" vertical="center" wrapText="1"/>
    </xf>
    <xf numFmtId="0" fontId="37" fillId="14" borderId="44" xfId="4" applyFont="1" applyFill="1" applyBorder="1" applyAlignment="1">
      <alignment horizontal="left" vertical="center" wrapText="1"/>
    </xf>
    <xf numFmtId="0" fontId="37" fillId="14" borderId="45" xfId="4" applyFont="1" applyFill="1" applyBorder="1" applyAlignment="1">
      <alignment horizontal="left" vertical="center" wrapText="1"/>
    </xf>
    <xf numFmtId="0" fontId="37" fillId="14" borderId="46" xfId="4" applyFont="1" applyFill="1" applyBorder="1" applyAlignment="1">
      <alignment horizontal="left" vertical="center" wrapText="1"/>
    </xf>
    <xf numFmtId="0" fontId="37" fillId="14" borderId="0" xfId="4" applyFont="1" applyFill="1" applyAlignment="1">
      <alignment horizontal="left" vertical="center" wrapText="1"/>
    </xf>
    <xf numFmtId="0" fontId="37" fillId="14" borderId="47" xfId="4" applyFont="1" applyFill="1" applyBorder="1" applyAlignment="1">
      <alignment horizontal="left" vertical="center" wrapText="1"/>
    </xf>
    <xf numFmtId="0" fontId="37" fillId="14" borderId="49" xfId="4" applyFont="1" applyFill="1" applyBorder="1" applyAlignment="1">
      <alignment horizontal="left" vertical="center" wrapText="1"/>
    </xf>
    <xf numFmtId="0" fontId="37" fillId="14" borderId="36" xfId="4" applyFont="1" applyFill="1" applyBorder="1" applyAlignment="1">
      <alignment horizontal="left" vertical="center" wrapText="1"/>
    </xf>
    <xf numFmtId="0" fontId="37" fillId="14" borderId="50" xfId="4" applyFont="1" applyFill="1" applyBorder="1" applyAlignment="1">
      <alignment horizontal="left" vertical="center" wrapText="1"/>
    </xf>
    <xf numFmtId="0" fontId="38" fillId="0" borderId="0" xfId="4" applyFont="1" applyAlignment="1">
      <alignment horizontal="center"/>
    </xf>
    <xf numFmtId="17" fontId="40" fillId="0" borderId="0" xfId="4" applyNumberFormat="1" applyFont="1" applyAlignment="1">
      <alignment horizontal="center"/>
    </xf>
    <xf numFmtId="0" fontId="37" fillId="0" borderId="0" xfId="4" applyFont="1" applyAlignment="1">
      <alignment horizontal="left"/>
    </xf>
    <xf numFmtId="0" fontId="38" fillId="0" borderId="0" xfId="4" applyFont="1" applyAlignment="1">
      <alignment horizontal="center" wrapText="1"/>
    </xf>
    <xf numFmtId="0" fontId="39" fillId="0" borderId="0" xfId="4" applyFont="1" applyAlignment="1">
      <alignment horizontal="center" vertical="center"/>
    </xf>
    <xf numFmtId="0" fontId="13" fillId="0" borderId="0" xfId="4" applyFont="1" applyAlignment="1">
      <alignment horizontal="center" vertical="center"/>
    </xf>
  </cellXfs>
  <cellStyles count="8">
    <cellStyle name="Millares 2" xfId="5" xr:uid="{8C9E8BA1-499C-4145-BA23-772331E9B248}"/>
    <cellStyle name="Moneda" xfId="1" builtinId="4"/>
    <cellStyle name="Moneda 2" xfId="7" xr:uid="{6A5CEBFF-BD0D-4FF2-A7C8-6D516C2F3E7D}"/>
    <cellStyle name="Normal" xfId="0" builtinId="0"/>
    <cellStyle name="Normal 2" xfId="4" xr:uid="{181CDB25-D379-4A28-BAAE-D0E69805DE39}"/>
    <cellStyle name="Normal 2 2" xfId="2" xr:uid="{DEE47B16-565E-44CE-96FC-D47EDA114B97}"/>
    <cellStyle name="Normal 3" xfId="3" xr:uid="{4727879F-396F-4224-9336-388621EF7CDB}"/>
    <cellStyle name="Normal 4" xfId="6" xr:uid="{D8E26E24-52B4-4569-B31B-AB6A2FECFA93}"/>
  </cellStyles>
  <dxfs count="30">
    <dxf>
      <numFmt numFmtId="167" formatCode="_([$$-1C0A]* #,##0.00_);_([$$-1C0A]* \(#,##0.00\);_([$$-1C0A]* &quot;-&quot;??_);_(@_)"/>
    </dxf>
    <dxf>
      <numFmt numFmtId="167" formatCode="_([$$-1C0A]* #,##0.00_);_([$$-1C0A]* \(#,##0.00\);_([$$-1C0A]* &quot;-&quot;??_);_(@_)"/>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0"/>
        <color rgb="FF000000"/>
        <name val="Calibri"/>
        <family val="2"/>
        <scheme val="minor"/>
      </font>
      <fill>
        <patternFill patternType="none">
          <fgColor indexed="64"/>
          <bgColor indexed="65"/>
        </patternFill>
      </fill>
      <alignment horizontal="general" vertical="top" textRotation="0" wrapText="0" indent="0" justifyLastLine="0" shrinkToFit="1"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general" vertical="top" textRotation="0" wrapText="0" indent="0" justifyLastLine="0" shrinkToFit="0" readingOrder="0"/>
    </dxf>
    <dxf>
      <fill>
        <patternFill patternType="none">
          <fgColor indexed="64"/>
          <bgColor indexed="65"/>
        </patternFill>
      </fill>
      <alignment horizontal="left" vertical="top" textRotation="0" wrapText="0" indent="0" justifyLastLine="0" shrinkToFit="0" readingOrder="0"/>
    </dxf>
    <dxf>
      <alignment horizontal="left" vertical="top" textRotation="0" wrapText="0" indent="0" justifyLastLine="0" shrinkToFit="0" readingOrder="0"/>
    </dxf>
    <dxf>
      <fill>
        <patternFill patternType="none">
          <fgColor indexed="64"/>
          <bgColor indexed="65"/>
        </patternFill>
      </fill>
      <alignment horizontal="left" vertical="top" textRotation="0" wrapText="0" indent="0" justifyLastLine="0" shrinkToFit="0" readingOrder="0"/>
    </dxf>
    <dxf>
      <alignment horizontal="left" vertical="top" textRotation="0" wrapText="0" indent="0" justifyLastLine="0" shrinkToFit="0" readingOrder="0"/>
    </dxf>
    <dxf>
      <border outline="0">
        <top style="thin">
          <color theme="0"/>
        </top>
      </border>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alignment horizontal="center" vertical="center" textRotation="0" wrapText="0" indent="0" justifyLastLine="0" shrinkToFit="0" readingOrder="0"/>
      <border diagonalUp="0" diagonalDown="0" outline="0">
        <left style="thin">
          <color theme="0"/>
        </left>
        <right style="thin">
          <color theme="0"/>
        </right>
        <top/>
        <bottom/>
      </border>
    </dxf>
    <dxf>
      <numFmt numFmtId="0" formatCode="General"/>
    </dxf>
    <dxf>
      <numFmt numFmtId="0" formatCode="General"/>
    </dxf>
    <dxf>
      <numFmt numFmtId="0" formatCode="General"/>
    </dxf>
    <dxf>
      <numFmt numFmtId="0" formatCode="General"/>
    </dxf>
    <dxf>
      <border>
        <bottom style="thin">
          <color theme="0"/>
        </bottom>
      </border>
    </dxf>
    <dxf>
      <font>
        <b/>
      </font>
      <fill>
        <patternFill patternType="solid">
          <fgColor indexed="64"/>
          <bgColor rgb="FF002060"/>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201083</xdr:colOff>
      <xdr:row>0</xdr:row>
      <xdr:rowOff>0</xdr:rowOff>
    </xdr:from>
    <xdr:to>
      <xdr:col>1</xdr:col>
      <xdr:colOff>339083</xdr:colOff>
      <xdr:row>4</xdr:row>
      <xdr:rowOff>47571</xdr:rowOff>
    </xdr:to>
    <xdr:pic>
      <xdr:nvPicPr>
        <xdr:cNvPr id="3" name="Imagen 2">
          <a:extLst>
            <a:ext uri="{FF2B5EF4-FFF2-40B4-BE49-F238E27FC236}">
              <a16:creationId xmlns:a16="http://schemas.microsoft.com/office/drawing/2014/main" id="{17F74FBE-9E6B-4ABB-8DAC-3133F304AF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083" y="0"/>
          <a:ext cx="900000" cy="873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433917</xdr:colOff>
      <xdr:row>0</xdr:row>
      <xdr:rowOff>0</xdr:rowOff>
    </xdr:from>
    <xdr:to>
      <xdr:col>2</xdr:col>
      <xdr:colOff>1174751</xdr:colOff>
      <xdr:row>5</xdr:row>
      <xdr:rowOff>52916</xdr:rowOff>
    </xdr:to>
    <xdr:pic>
      <xdr:nvPicPr>
        <xdr:cNvPr id="2" name="Imagen 1">
          <a:extLst>
            <a:ext uri="{FF2B5EF4-FFF2-40B4-BE49-F238E27FC236}">
              <a16:creationId xmlns:a16="http://schemas.microsoft.com/office/drawing/2014/main" id="{988071DA-CD8D-43AB-BBFF-1CE3812DD6FD}"/>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656167" y="0"/>
          <a:ext cx="1640417" cy="931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174625</xdr:colOff>
      <xdr:row>1</xdr:row>
      <xdr:rowOff>31750</xdr:rowOff>
    </xdr:from>
    <xdr:to>
      <xdr:col>1</xdr:col>
      <xdr:colOff>1714500</xdr:colOff>
      <xdr:row>4</xdr:row>
      <xdr:rowOff>190500</xdr:rowOff>
    </xdr:to>
    <xdr:pic>
      <xdr:nvPicPr>
        <xdr:cNvPr id="2" name="Imagen 1">
          <a:extLst>
            <a:ext uri="{FF2B5EF4-FFF2-40B4-BE49-F238E27FC236}">
              <a16:creationId xmlns:a16="http://schemas.microsoft.com/office/drawing/2014/main" id="{9B9671A0-6B9F-464C-A397-8B57A8E6DECE}"/>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28625" y="238125"/>
          <a:ext cx="1539875" cy="77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142875</xdr:colOff>
      <xdr:row>1</xdr:row>
      <xdr:rowOff>1</xdr:rowOff>
    </xdr:from>
    <xdr:to>
      <xdr:col>1</xdr:col>
      <xdr:colOff>1640417</xdr:colOff>
      <xdr:row>4</xdr:row>
      <xdr:rowOff>174626</xdr:rowOff>
    </xdr:to>
    <xdr:pic>
      <xdr:nvPicPr>
        <xdr:cNvPr id="2" name="Imagen 1">
          <a:extLst>
            <a:ext uri="{FF2B5EF4-FFF2-40B4-BE49-F238E27FC236}">
              <a16:creationId xmlns:a16="http://schemas.microsoft.com/office/drawing/2014/main" id="{59769B25-7B05-4E0C-8C6B-B1B875DE0BDE}"/>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96875" y="206376"/>
          <a:ext cx="1497542" cy="793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68036</xdr:colOff>
      <xdr:row>1</xdr:row>
      <xdr:rowOff>27215</xdr:rowOff>
    </xdr:from>
    <xdr:to>
      <xdr:col>1</xdr:col>
      <xdr:colOff>1660072</xdr:colOff>
      <xdr:row>4</xdr:row>
      <xdr:rowOff>136071</xdr:rowOff>
    </xdr:to>
    <xdr:pic>
      <xdr:nvPicPr>
        <xdr:cNvPr id="2" name="Imagen 1">
          <a:extLst>
            <a:ext uri="{FF2B5EF4-FFF2-40B4-BE49-F238E27FC236}">
              <a16:creationId xmlns:a16="http://schemas.microsoft.com/office/drawing/2014/main" id="{1BC54C68-84B0-41AB-BCF0-C1E71D3CE89A}"/>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26572" y="231322"/>
          <a:ext cx="1592036" cy="7211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142876</xdr:colOff>
      <xdr:row>1</xdr:row>
      <xdr:rowOff>15875</xdr:rowOff>
    </xdr:from>
    <xdr:to>
      <xdr:col>1</xdr:col>
      <xdr:colOff>1698626</xdr:colOff>
      <xdr:row>5</xdr:row>
      <xdr:rowOff>0</xdr:rowOff>
    </xdr:to>
    <xdr:pic>
      <xdr:nvPicPr>
        <xdr:cNvPr id="2" name="Imagen 1">
          <a:extLst>
            <a:ext uri="{FF2B5EF4-FFF2-40B4-BE49-F238E27FC236}">
              <a16:creationId xmlns:a16="http://schemas.microsoft.com/office/drawing/2014/main" id="{B3DEDA8C-0CDA-41F6-9E75-4E11FAFF6AD9}"/>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96876" y="222250"/>
          <a:ext cx="1555750"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174625</xdr:colOff>
      <xdr:row>1</xdr:row>
      <xdr:rowOff>63501</xdr:rowOff>
    </xdr:from>
    <xdr:to>
      <xdr:col>1</xdr:col>
      <xdr:colOff>1682750</xdr:colOff>
      <xdr:row>4</xdr:row>
      <xdr:rowOff>174626</xdr:rowOff>
    </xdr:to>
    <xdr:pic>
      <xdr:nvPicPr>
        <xdr:cNvPr id="2" name="Imagen 1">
          <a:extLst>
            <a:ext uri="{FF2B5EF4-FFF2-40B4-BE49-F238E27FC236}">
              <a16:creationId xmlns:a16="http://schemas.microsoft.com/office/drawing/2014/main" id="{5437A5D0-98B7-4569-8773-0BB0C4C24D90}"/>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28625" y="269876"/>
          <a:ext cx="1508125" cy="730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xdr:col>
      <xdr:colOff>1666875</xdr:colOff>
      <xdr:row>4</xdr:row>
      <xdr:rowOff>142876</xdr:rowOff>
    </xdr:to>
    <xdr:pic>
      <xdr:nvPicPr>
        <xdr:cNvPr id="2" name="Imagen 1">
          <a:extLst>
            <a:ext uri="{FF2B5EF4-FFF2-40B4-BE49-F238E27FC236}">
              <a16:creationId xmlns:a16="http://schemas.microsoft.com/office/drawing/2014/main" id="{87FF77F1-2BED-4A73-A2DD-217FB87E942B}"/>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254000" y="206376"/>
          <a:ext cx="1666875" cy="76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154782</xdr:colOff>
      <xdr:row>1</xdr:row>
      <xdr:rowOff>23812</xdr:rowOff>
    </xdr:from>
    <xdr:to>
      <xdr:col>1</xdr:col>
      <xdr:colOff>1795199</xdr:colOff>
      <xdr:row>4</xdr:row>
      <xdr:rowOff>169332</xdr:rowOff>
    </xdr:to>
    <xdr:pic>
      <xdr:nvPicPr>
        <xdr:cNvPr id="2" name="Imagen 1">
          <a:extLst>
            <a:ext uri="{FF2B5EF4-FFF2-40B4-BE49-F238E27FC236}">
              <a16:creationId xmlns:a16="http://schemas.microsoft.com/office/drawing/2014/main" id="{53C9E8D5-5CEE-4B90-ACB3-BB4FCAB607CE}"/>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16720" y="226218"/>
          <a:ext cx="1640417" cy="931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dwin\Downloads\PACC_2024_CND%20(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EPyD\2020\DTIC\DTIC%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win/Downloads/PACC_2024_CND%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CE49204\FORMULARIO%20REGISTRO%20DE%20PROGRAMAS,%20PRODUCTOS%20Y%20METAS%20PRESUP.%20-2016%20(desbloquead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epyd-my.sharepoint.com/personal/leandro_leonardo_economia_gob_do/Documents/MEPyD/1.%20DTIC/DTIC%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0.2.93\DIPyD\Users\Francis%20Castro\Desktop\Documentos%20Francis\Maestro%20de%20insumos\Maestro%20de%20insumos%20y%20matriz%20de%20presupuestaci&#243;n%20%20(17.04.2017).%20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file-01\UIPyD\PLANIFICACI&#211;N,%20MONITOREO,%20EVALUACI&#211;N%20Y%20PRESUPUESTO%20PPP\PEI%202017-2020\POA%202017\3.%20POAS%20DEFINITIVOS\Matriz%20POA%202017%20-CASFL%20%20RM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epyd-my.sharepoint.com/svr-file-01/Users/cangulo/Desktop/Formulaci&#243;n%20POA%202019-DA,%20%20para%20imprimi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ORMATO%20POA%20VERSION%20SABA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epyd-my.sharepoint.com/0B0DAA5B/DGDES%20-Programaci&#243;n%202019%20-Ajustado%20-V%20F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3">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C10" t="str">
            <v>Hermanas Mirabal</v>
          </cell>
          <cell r="E10" t="str">
            <v>Santiago</v>
          </cell>
          <cell r="F10" t="str">
            <v>Villa González</v>
          </cell>
          <cell r="I10" t="str">
            <v>Pimentel</v>
          </cell>
          <cell r="J10" t="str">
            <v>Pimentel</v>
          </cell>
          <cell r="L10" t="str">
            <v>Excepción - Proveedor Único</v>
          </cell>
          <cell r="Q10" t="str">
            <v>Docena</v>
          </cell>
        </row>
        <row r="11">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C13" t="str">
            <v>Valverde</v>
          </cell>
          <cell r="E13" t="str">
            <v>Puerto Plata</v>
          </cell>
          <cell r="F13" t="str">
            <v>Altamira</v>
          </cell>
          <cell r="I13" t="str">
            <v>San Fco. de Macorís</v>
          </cell>
          <cell r="J13" t="str">
            <v>Jaya</v>
          </cell>
          <cell r="L13" t="str">
            <v>Licitacion Publica</v>
          </cell>
          <cell r="Q13" t="str">
            <v>Hora</v>
          </cell>
        </row>
        <row r="14">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C15" t="str">
            <v>Montecristi</v>
          </cell>
          <cell r="E15" t="str">
            <v>Puerto Plata</v>
          </cell>
          <cell r="F15" t="str">
            <v>Imbert</v>
          </cell>
          <cell r="I15" t="str">
            <v>San Fco. de Macorís</v>
          </cell>
          <cell r="J15" t="str">
            <v>San Fco. de Macorís</v>
          </cell>
          <cell r="L15" t="str">
            <v>Licitacion Restringida</v>
          </cell>
          <cell r="Q15" t="str">
            <v>Kilogramo</v>
          </cell>
        </row>
        <row r="16">
          <cell r="C16" t="str">
            <v>Dajabón</v>
          </cell>
          <cell r="E16" t="str">
            <v>Puerto Plata</v>
          </cell>
          <cell r="F16" t="str">
            <v>Los Hidalgos</v>
          </cell>
          <cell r="I16" t="str">
            <v>Villa Riva</v>
          </cell>
          <cell r="J16" t="str">
            <v>Agua Santa del Yuna</v>
          </cell>
          <cell r="L16" t="str">
            <v>Sorteo de Obras</v>
          </cell>
          <cell r="Q16" t="str">
            <v>Kilómetro</v>
          </cell>
        </row>
        <row r="17">
          <cell r="C17" t="str">
            <v>San Cristóbal</v>
          </cell>
          <cell r="E17" t="str">
            <v>Puerto Plata</v>
          </cell>
          <cell r="F17" t="str">
            <v>Luperón</v>
          </cell>
          <cell r="I17" t="str">
            <v>Villa Riva</v>
          </cell>
          <cell r="J17" t="str">
            <v>Barraquito</v>
          </cell>
          <cell r="Q17" t="str">
            <v>Kilómetro cuadrado</v>
          </cell>
        </row>
        <row r="18">
          <cell r="C18" t="str">
            <v>Peravia</v>
          </cell>
          <cell r="E18" t="str">
            <v>Puerto Plata</v>
          </cell>
          <cell r="F18" t="str">
            <v>Sosúa</v>
          </cell>
          <cell r="I18" t="str">
            <v>Villa Riva</v>
          </cell>
          <cell r="J18" t="str">
            <v>Cristo Rey de Guaraguao</v>
          </cell>
          <cell r="Q18" t="str">
            <v>Libra </v>
          </cell>
        </row>
        <row r="19">
          <cell r="C19" t="str">
            <v>San José de Ocoa</v>
          </cell>
          <cell r="E19" t="str">
            <v>Puerto Plata</v>
          </cell>
          <cell r="F19" t="str">
            <v>Villa Isabela</v>
          </cell>
          <cell r="I19" t="str">
            <v>Villa Riva</v>
          </cell>
          <cell r="J19" t="str">
            <v>Las Táranas</v>
          </cell>
          <cell r="Q19" t="str">
            <v>Litro</v>
          </cell>
        </row>
        <row r="20">
          <cell r="C20" t="str">
            <v>Azua</v>
          </cell>
          <cell r="E20" t="str">
            <v>Puerto Plata</v>
          </cell>
          <cell r="F20" t="str">
            <v>Villa Montellano</v>
          </cell>
          <cell r="I20" t="str">
            <v>Villa Riva</v>
          </cell>
          <cell r="J20" t="str">
            <v>Villa Riva</v>
          </cell>
          <cell r="Q20" t="str">
            <v>Mes</v>
          </cell>
        </row>
        <row r="21">
          <cell r="C21" t="str">
            <v>Barahona</v>
          </cell>
          <cell r="E21" t="str">
            <v>Espaillat</v>
          </cell>
          <cell r="F21" t="str">
            <v>Moca</v>
          </cell>
          <cell r="I21" t="str">
            <v>Salcedo</v>
          </cell>
          <cell r="J21" t="str">
            <v>Jamao Afuera</v>
          </cell>
          <cell r="Q21" t="str">
            <v>Metro</v>
          </cell>
        </row>
        <row r="22">
          <cell r="C22" t="str">
            <v>Bahoruco</v>
          </cell>
          <cell r="E22" t="str">
            <v>Espaillat</v>
          </cell>
          <cell r="F22" t="str">
            <v>Cayetano Germosén</v>
          </cell>
          <cell r="I22" t="str">
            <v>Salcedo</v>
          </cell>
          <cell r="J22" t="str">
            <v>Salcedo</v>
          </cell>
          <cell r="Q22" t="str">
            <v>Metro cuadrado</v>
          </cell>
        </row>
        <row r="23">
          <cell r="C23" t="str">
            <v>Pedernales</v>
          </cell>
          <cell r="E23" t="str">
            <v>Espaillat</v>
          </cell>
          <cell r="F23" t="str">
            <v>Gaspar Hernández</v>
          </cell>
          <cell r="I23" t="str">
            <v>Tenares</v>
          </cell>
          <cell r="J23" t="str">
            <v>Blanco</v>
          </cell>
          <cell r="Q23" t="str">
            <v>Metro cúbico</v>
          </cell>
        </row>
        <row r="24">
          <cell r="C24" t="str">
            <v>Independencia</v>
          </cell>
          <cell r="E24" t="str">
            <v>Espaillat</v>
          </cell>
          <cell r="F24" t="str">
            <v>Jamao al Norte</v>
          </cell>
          <cell r="I24" t="str">
            <v>Tenares</v>
          </cell>
          <cell r="J24" t="str">
            <v>Tenares</v>
          </cell>
          <cell r="Q24" t="str">
            <v>Miligramo</v>
          </cell>
        </row>
        <row r="25">
          <cell r="C25" t="str">
            <v>San Juan</v>
          </cell>
          <cell r="E25" t="str">
            <v>Concepción de La Vega</v>
          </cell>
          <cell r="F25" t="str">
            <v>La Vega</v>
          </cell>
          <cell r="I25" t="str">
            <v>Villa Tapia</v>
          </cell>
          <cell r="J25" t="str">
            <v>Villa Tapia</v>
          </cell>
          <cell r="Q25" t="str">
            <v>Milímetro</v>
          </cell>
        </row>
        <row r="26">
          <cell r="C26" t="str">
            <v>Elías Piña</v>
          </cell>
          <cell r="E26" t="str">
            <v>Concepción de La Vega</v>
          </cell>
          <cell r="F26" t="str">
            <v>Constanza</v>
          </cell>
          <cell r="I26" t="str">
            <v>Cabrera</v>
          </cell>
          <cell r="J26" t="str">
            <v>Arroyo Salado</v>
          </cell>
          <cell r="Q26" t="str">
            <v>Milla</v>
          </cell>
        </row>
        <row r="27">
          <cell r="C27" t="str">
            <v>La Romana</v>
          </cell>
          <cell r="E27" t="str">
            <v>Concepción de La Vega</v>
          </cell>
          <cell r="F27" t="str">
            <v>Jarabacoa</v>
          </cell>
          <cell r="I27" t="str">
            <v>Cabrera</v>
          </cell>
          <cell r="J27" t="str">
            <v>Cabrera</v>
          </cell>
          <cell r="Q27" t="str">
            <v>Millar</v>
          </cell>
        </row>
        <row r="28">
          <cell r="C28" t="str">
            <v>La Altagracia</v>
          </cell>
          <cell r="E28" t="str">
            <v>Concepción de La Vega</v>
          </cell>
          <cell r="F28" t="str">
            <v>Jima Abajo</v>
          </cell>
          <cell r="I28" t="str">
            <v>Cabrera</v>
          </cell>
          <cell r="J28" t="str">
            <v>La Entrada</v>
          </cell>
          <cell r="Q28" t="str">
            <v>Onza</v>
          </cell>
        </row>
        <row r="29">
          <cell r="C29" t="str">
            <v>El Seibo</v>
          </cell>
          <cell r="E29" t="str">
            <v>Monseñor Nouel</v>
          </cell>
          <cell r="F29" t="str">
            <v>Bonao</v>
          </cell>
          <cell r="I29" t="str">
            <v>El Factor</v>
          </cell>
          <cell r="J29" t="str">
            <v>El Factor</v>
          </cell>
          <cell r="Q29" t="str">
            <v>Paquete</v>
          </cell>
        </row>
        <row r="30">
          <cell r="C30" t="str">
            <v>San Pedro de Macorís</v>
          </cell>
          <cell r="E30" t="str">
            <v>Monseñor Nouel</v>
          </cell>
          <cell r="F30" t="str">
            <v>Maimón</v>
          </cell>
          <cell r="I30" t="str">
            <v>El Factor</v>
          </cell>
          <cell r="J30" t="str">
            <v>El Pozo</v>
          </cell>
          <cell r="Q30" t="str">
            <v>Pie</v>
          </cell>
        </row>
        <row r="31">
          <cell r="C31" t="str">
            <v>Hato Mayor</v>
          </cell>
          <cell r="E31" t="str">
            <v>Monseñor Nouel</v>
          </cell>
          <cell r="F31" t="str">
            <v>Piedra Blanca</v>
          </cell>
          <cell r="I31" t="str">
            <v>Nagua</v>
          </cell>
          <cell r="J31" t="str">
            <v>Arroyo al Medio</v>
          </cell>
          <cell r="Q31" t="str">
            <v>Pie cuadrado</v>
          </cell>
        </row>
        <row r="32">
          <cell r="C32" t="str">
            <v>Monte Plata</v>
          </cell>
          <cell r="E32" t="str">
            <v>Sánchez Ramírez</v>
          </cell>
          <cell r="F32" t="str">
            <v>Cotuí</v>
          </cell>
          <cell r="I32" t="str">
            <v>Nagua</v>
          </cell>
          <cell r="J32" t="str">
            <v>Las Gordas</v>
          </cell>
          <cell r="Q32" t="str">
            <v>Pie cúbico</v>
          </cell>
        </row>
        <row r="33">
          <cell r="C33" t="str">
            <v>Distrito Nacional</v>
          </cell>
          <cell r="E33" t="str">
            <v>Sánchez Ramírez</v>
          </cell>
          <cell r="F33" t="str">
            <v>Cevicos</v>
          </cell>
          <cell r="I33" t="str">
            <v>Nagua</v>
          </cell>
          <cell r="J33" t="str">
            <v>Nagua</v>
          </cell>
          <cell r="Q33" t="str">
            <v>Pulgada</v>
          </cell>
        </row>
        <row r="34">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3"/>
      <sheetName val="Lista de tareas"/>
      <sheetName val="Lista de productos y licencias"/>
      <sheetName val="Chart Data"/>
    </sheetNames>
    <sheetDataSet>
      <sheetData sheetId="0">
        <row r="6">
          <cell r="F6">
            <v>0.5</v>
          </cell>
        </row>
        <row r="9">
          <cell r="F9">
            <v>13</v>
          </cell>
        </row>
        <row r="12">
          <cell r="F12">
            <v>3</v>
          </cell>
        </row>
      </sheetData>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fo_PACC"/>
      <sheetName val="Informacion "/>
      <sheetName val="UNSPSC"/>
      <sheetName val="ProcedureTemplate"/>
    </sheetNames>
    <sheetDataSet>
      <sheetData sheetId="0"/>
      <sheetData sheetId="1"/>
      <sheetData sheetId="2">
        <row r="3">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C10" t="str">
            <v>Hermanas Mirabal</v>
          </cell>
          <cell r="E10" t="str">
            <v>Santiago</v>
          </cell>
          <cell r="F10" t="str">
            <v>Villa González</v>
          </cell>
          <cell r="I10" t="str">
            <v>Pimentel</v>
          </cell>
          <cell r="J10" t="str">
            <v>Pimentel</v>
          </cell>
          <cell r="L10" t="str">
            <v>Excepción - Proveedor Único</v>
          </cell>
          <cell r="Q10" t="str">
            <v>Docena</v>
          </cell>
        </row>
        <row r="11">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C13" t="str">
            <v>Valverde</v>
          </cell>
          <cell r="E13" t="str">
            <v>Puerto Plata</v>
          </cell>
          <cell r="F13" t="str">
            <v>Altamira</v>
          </cell>
          <cell r="I13" t="str">
            <v>San Fco. de Macorís</v>
          </cell>
          <cell r="J13" t="str">
            <v>Jaya</v>
          </cell>
          <cell r="L13" t="str">
            <v>Licitacion Publica</v>
          </cell>
          <cell r="Q13" t="str">
            <v>Hora</v>
          </cell>
        </row>
        <row r="14">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C15" t="str">
            <v>Montecristi</v>
          </cell>
          <cell r="E15" t="str">
            <v>Puerto Plata</v>
          </cell>
          <cell r="F15" t="str">
            <v>Imbert</v>
          </cell>
          <cell r="I15" t="str">
            <v>San Fco. de Macorís</v>
          </cell>
          <cell r="J15" t="str">
            <v>San Fco. de Macorís</v>
          </cell>
          <cell r="L15" t="str">
            <v>Licitacion Restringida</v>
          </cell>
          <cell r="Q15" t="str">
            <v>Kilogramo</v>
          </cell>
        </row>
        <row r="16">
          <cell r="C16" t="str">
            <v>Dajabón</v>
          </cell>
          <cell r="E16" t="str">
            <v>Puerto Plata</v>
          </cell>
          <cell r="F16" t="str">
            <v>Los Hidalgos</v>
          </cell>
          <cell r="I16" t="str">
            <v>Villa Riva</v>
          </cell>
          <cell r="J16" t="str">
            <v>Agua Santa del Yuna</v>
          </cell>
          <cell r="L16" t="str">
            <v>Sorteo de Obras</v>
          </cell>
          <cell r="Q16" t="str">
            <v>Kilómetro</v>
          </cell>
        </row>
        <row r="17">
          <cell r="C17" t="str">
            <v>San Cristóbal</v>
          </cell>
          <cell r="E17" t="str">
            <v>Puerto Plata</v>
          </cell>
          <cell r="F17" t="str">
            <v>Luperón</v>
          </cell>
          <cell r="I17" t="str">
            <v>Villa Riva</v>
          </cell>
          <cell r="J17" t="str">
            <v>Barraquito</v>
          </cell>
          <cell r="Q17" t="str">
            <v>Kilómetro cuadrado</v>
          </cell>
        </row>
        <row r="18">
          <cell r="C18" t="str">
            <v>Peravia</v>
          </cell>
          <cell r="E18" t="str">
            <v>Puerto Plata</v>
          </cell>
          <cell r="F18" t="str">
            <v>Sosúa</v>
          </cell>
          <cell r="I18" t="str">
            <v>Villa Riva</v>
          </cell>
          <cell r="J18" t="str">
            <v>Cristo Rey de Guaraguao</v>
          </cell>
          <cell r="Q18" t="str">
            <v>Libra </v>
          </cell>
        </row>
        <row r="19">
          <cell r="C19" t="str">
            <v>San José de Ocoa</v>
          </cell>
          <cell r="E19" t="str">
            <v>Puerto Plata</v>
          </cell>
          <cell r="F19" t="str">
            <v>Villa Isabela</v>
          </cell>
          <cell r="I19" t="str">
            <v>Villa Riva</v>
          </cell>
          <cell r="J19" t="str">
            <v>Las Táranas</v>
          </cell>
          <cell r="Q19" t="str">
            <v>Litro</v>
          </cell>
        </row>
        <row r="20">
          <cell r="C20" t="str">
            <v>Azua</v>
          </cell>
          <cell r="E20" t="str">
            <v>Puerto Plata</v>
          </cell>
          <cell r="F20" t="str">
            <v>Villa Montellano</v>
          </cell>
          <cell r="I20" t="str">
            <v>Villa Riva</v>
          </cell>
          <cell r="J20" t="str">
            <v>Villa Riva</v>
          </cell>
          <cell r="Q20" t="str">
            <v>Mes</v>
          </cell>
        </row>
        <row r="21">
          <cell r="C21" t="str">
            <v>Barahona</v>
          </cell>
          <cell r="E21" t="str">
            <v>Espaillat</v>
          </cell>
          <cell r="F21" t="str">
            <v>Moca</v>
          </cell>
          <cell r="I21" t="str">
            <v>Salcedo</v>
          </cell>
          <cell r="J21" t="str">
            <v>Jamao Afuera</v>
          </cell>
          <cell r="Q21" t="str">
            <v>Metro</v>
          </cell>
        </row>
        <row r="22">
          <cell r="C22" t="str">
            <v>Bahoruco</v>
          </cell>
          <cell r="E22" t="str">
            <v>Espaillat</v>
          </cell>
          <cell r="F22" t="str">
            <v>Cayetano Germosén</v>
          </cell>
          <cell r="I22" t="str">
            <v>Salcedo</v>
          </cell>
          <cell r="J22" t="str">
            <v>Salcedo</v>
          </cell>
          <cell r="Q22" t="str">
            <v>Metro cuadrado</v>
          </cell>
        </row>
        <row r="23">
          <cell r="C23" t="str">
            <v>Pedernales</v>
          </cell>
          <cell r="E23" t="str">
            <v>Espaillat</v>
          </cell>
          <cell r="F23" t="str">
            <v>Gaspar Hernández</v>
          </cell>
          <cell r="I23" t="str">
            <v>Tenares</v>
          </cell>
          <cell r="J23" t="str">
            <v>Blanco</v>
          </cell>
          <cell r="Q23" t="str">
            <v>Metro cúbico</v>
          </cell>
        </row>
        <row r="24">
          <cell r="C24" t="str">
            <v>Independencia</v>
          </cell>
          <cell r="E24" t="str">
            <v>Espaillat</v>
          </cell>
          <cell r="F24" t="str">
            <v>Jamao al Norte</v>
          </cell>
          <cell r="I24" t="str">
            <v>Tenares</v>
          </cell>
          <cell r="J24" t="str">
            <v>Tenares</v>
          </cell>
          <cell r="Q24" t="str">
            <v>Miligramo</v>
          </cell>
        </row>
        <row r="25">
          <cell r="C25" t="str">
            <v>San Juan</v>
          </cell>
          <cell r="E25" t="str">
            <v>Concepción de La Vega</v>
          </cell>
          <cell r="F25" t="str">
            <v>La Vega</v>
          </cell>
          <cell r="I25" t="str">
            <v>Villa Tapia</v>
          </cell>
          <cell r="J25" t="str">
            <v>Villa Tapia</v>
          </cell>
          <cell r="Q25" t="str">
            <v>Milímetro</v>
          </cell>
        </row>
        <row r="26">
          <cell r="C26" t="str">
            <v>Elías Piña</v>
          </cell>
          <cell r="E26" t="str">
            <v>Concepción de La Vega</v>
          </cell>
          <cell r="F26" t="str">
            <v>Constanza</v>
          </cell>
          <cell r="I26" t="str">
            <v>Cabrera</v>
          </cell>
          <cell r="J26" t="str">
            <v>Arroyo Salado</v>
          </cell>
          <cell r="Q26" t="str">
            <v>Milla</v>
          </cell>
        </row>
        <row r="27">
          <cell r="C27" t="str">
            <v>La Romana</v>
          </cell>
          <cell r="E27" t="str">
            <v>Concepción de La Vega</v>
          </cell>
          <cell r="F27" t="str">
            <v>Jarabacoa</v>
          </cell>
          <cell r="I27" t="str">
            <v>Cabrera</v>
          </cell>
          <cell r="J27" t="str">
            <v>Cabrera</v>
          </cell>
          <cell r="Q27" t="str">
            <v>Millar</v>
          </cell>
        </row>
        <row r="28">
          <cell r="C28" t="str">
            <v>La Altagracia</v>
          </cell>
          <cell r="E28" t="str">
            <v>Concepción de La Vega</v>
          </cell>
          <cell r="F28" t="str">
            <v>Jima Abajo</v>
          </cell>
          <cell r="I28" t="str">
            <v>Cabrera</v>
          </cell>
          <cell r="J28" t="str">
            <v>La Entrada</v>
          </cell>
          <cell r="Q28" t="str">
            <v>Onza</v>
          </cell>
        </row>
        <row r="29">
          <cell r="C29" t="str">
            <v>El Seibo</v>
          </cell>
          <cell r="E29" t="str">
            <v>Monseñor Nouel</v>
          </cell>
          <cell r="F29" t="str">
            <v>Bonao</v>
          </cell>
          <cell r="I29" t="str">
            <v>El Factor</v>
          </cell>
          <cell r="J29" t="str">
            <v>El Factor</v>
          </cell>
          <cell r="Q29" t="str">
            <v>Paquete</v>
          </cell>
        </row>
        <row r="30">
          <cell r="C30" t="str">
            <v>San Pedro de Macorís</v>
          </cell>
          <cell r="E30" t="str">
            <v>Monseñor Nouel</v>
          </cell>
          <cell r="F30" t="str">
            <v>Maimón</v>
          </cell>
          <cell r="I30" t="str">
            <v>El Factor</v>
          </cell>
          <cell r="J30" t="str">
            <v>El Pozo</v>
          </cell>
          <cell r="Q30" t="str">
            <v>Pie</v>
          </cell>
        </row>
        <row r="31">
          <cell r="C31" t="str">
            <v>Hato Mayor</v>
          </cell>
          <cell r="E31" t="str">
            <v>Monseñor Nouel</v>
          </cell>
          <cell r="F31" t="str">
            <v>Piedra Blanca</v>
          </cell>
          <cell r="I31" t="str">
            <v>Nagua</v>
          </cell>
          <cell r="J31" t="str">
            <v>Arroyo al Medio</v>
          </cell>
          <cell r="Q31" t="str">
            <v>Pie cuadrado</v>
          </cell>
        </row>
        <row r="32">
          <cell r="C32" t="str">
            <v>Monte Plata</v>
          </cell>
          <cell r="E32" t="str">
            <v>Sánchez Ramírez</v>
          </cell>
          <cell r="F32" t="str">
            <v>Cotuí</v>
          </cell>
          <cell r="I32" t="str">
            <v>Nagua</v>
          </cell>
          <cell r="J32" t="str">
            <v>Las Gordas</v>
          </cell>
          <cell r="Q32" t="str">
            <v>Pie cúbico</v>
          </cell>
        </row>
        <row r="33">
          <cell r="C33" t="str">
            <v>Distrito Nacional</v>
          </cell>
          <cell r="E33" t="str">
            <v>Sánchez Ramírez</v>
          </cell>
          <cell r="F33" t="str">
            <v>Cevicos</v>
          </cell>
          <cell r="I33" t="str">
            <v>Nagua</v>
          </cell>
          <cell r="J33" t="str">
            <v>Nagua</v>
          </cell>
          <cell r="Q33" t="str">
            <v>Pulgada</v>
          </cell>
        </row>
        <row r="34">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ND"/>
      <sheetName val="Datos"/>
      <sheetName val="Data PACC"/>
    </sheetNames>
    <sheetDataSet>
      <sheetData sheetId="0" refreshError="1"/>
      <sheetData sheetId="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IC (2)"/>
      <sheetName val="PE-PG-06-F01 (2)"/>
      <sheetName val="Lista de teléfonos"/>
      <sheetName val="Menu Principal"/>
      <sheetName val="DTIC"/>
      <sheetName val="Servicios TIC"/>
      <sheetName val="Infraestructura"/>
      <sheetName val="Operaciones"/>
      <sheetName val="Desarrollo"/>
      <sheetName val="IPs"/>
      <sheetName val="Seguridad"/>
      <sheetName val="Levantamiento y propuestas"/>
      <sheetName val="Modelo POA 2021"/>
      <sheetName val="PACC"/>
      <sheetName val="PE-PG-06-F01"/>
      <sheetName val="Hoja2 (2)"/>
      <sheetName val="Hoja2"/>
      <sheetName val="Hoja1"/>
      <sheetName val="Plan de trabajo"/>
      <sheetName val="Tareas POR areas"/>
      <sheetName val="Contactos Institucionales"/>
      <sheetName val="Reporte CIBERSEGURIDAD"/>
      <sheetName val="Lista de productos y licencias"/>
      <sheetName val="Suplidores"/>
      <sheetName val="Estatus"/>
      <sheetName val="Datos de la lista"/>
      <sheetName val="DTIC 202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H4" t="str">
            <v>Planes futuros</v>
          </cell>
          <cell r="I4" t="str">
            <v>Notas</v>
          </cell>
          <cell r="J4" t="str">
            <v>Personalizado 3</v>
          </cell>
          <cell r="K4" t="str">
            <v>Tareas recurrentes</v>
          </cell>
        </row>
        <row r="5">
          <cell r="D5" t="str">
            <v>ACTIVADO</v>
          </cell>
          <cell r="E5" t="str">
            <v>ACTIVADO</v>
          </cell>
          <cell r="F5" t="str">
            <v>ACTIVADO</v>
          </cell>
          <cell r="G5" t="str">
            <v>ACTIVADO</v>
          </cell>
          <cell r="H5" t="str">
            <v>ACTIVADO</v>
          </cell>
          <cell r="I5" t="str">
            <v>ACTIVADO</v>
          </cell>
          <cell r="J5" t="str">
            <v>ACTIVADO</v>
          </cell>
          <cell r="K5" t="str">
            <v>ACTIVADO</v>
          </cell>
        </row>
      </sheetData>
      <sheetData sheetId="25"/>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Presupuestacion2015"/>
      <sheetName val="PRODUCTOS"/>
      <sheetName val="SUBPRODUCTOS"/>
      <sheetName val="Maestro de Insumos"/>
      <sheetName val="Matriz de Presupuestacion 2013"/>
      <sheetName val="Maestros"/>
      <sheetName val="Hoja1"/>
      <sheetName val="Hoja2"/>
      <sheetName val="Hoja4"/>
      <sheetName val="Tasa de cambio"/>
      <sheetName val="Maestro de Insumos    "/>
      <sheetName val="Clasificador de Avances"/>
    </sheetNames>
    <sheetDataSet>
      <sheetData sheetId="0">
        <row r="3">
          <cell r="N3">
            <v>0</v>
          </cell>
        </row>
      </sheetData>
      <sheetData sheetId="1">
        <row r="1">
          <cell r="A1" t="str">
            <v>Region</v>
          </cell>
          <cell r="B1" t="str">
            <v>Customer</v>
          </cell>
        </row>
        <row r="2">
          <cell r="A2" t="str">
            <v>Administrativo y Financiero</v>
          </cell>
          <cell r="B2" t="str">
            <v>Sistema integrado de gestión administrativa financiera implementado</v>
          </cell>
          <cell r="D2" t="str">
            <v>Administrativa</v>
          </cell>
        </row>
        <row r="3">
          <cell r="A3" t="str">
            <v xml:space="preserve">Calidad en la Gestión </v>
          </cell>
          <cell r="B3" t="str">
            <v>Sistema de gestión de calidad implementado</v>
          </cell>
          <cell r="D3" t="str">
            <v>Administrativo y Financiero</v>
          </cell>
        </row>
        <row r="4">
          <cell r="A4" t="str">
            <v xml:space="preserve">Calidad en la Gestión </v>
          </cell>
          <cell r="B4" t="str">
            <v>Plan de mejoras asociado al Código Regional de Buenas Prácticas (CRBP)</v>
          </cell>
          <cell r="D4" t="str">
            <v xml:space="preserve">Calidad en la Gestión </v>
          </cell>
        </row>
        <row r="5">
          <cell r="A5" t="str">
            <v>Cartografía</v>
          </cell>
          <cell r="B5" t="str">
            <v>Base de datos cartográfica actualizada con procesos definidos e implementados</v>
          </cell>
          <cell r="D5" t="str">
            <v>Cartografía</v>
          </cell>
        </row>
        <row r="6">
          <cell r="A6" t="str">
            <v>Cartografía</v>
          </cell>
          <cell r="B6" t="str">
            <v>Publicaciones de análisis Geoestadístico</v>
          </cell>
          <cell r="D6" t="str">
            <v xml:space="preserve">Censos </v>
          </cell>
        </row>
        <row r="7">
          <cell r="A7" t="str">
            <v xml:space="preserve">Censos </v>
          </cell>
          <cell r="B7" t="str">
            <v>Censo Nacional Agropecuario (CENAGRO) realizado</v>
          </cell>
          <cell r="D7" t="str">
            <v xml:space="preserve">Compras y Contrataciones </v>
          </cell>
        </row>
        <row r="8">
          <cell r="A8" t="str">
            <v>Comunicaciones</v>
          </cell>
          <cell r="B8" t="str">
            <v>Plan de fortalecimiento para el acceso a la información estadística implementado</v>
          </cell>
          <cell r="D8" t="str">
            <v>Comunicaciones</v>
          </cell>
        </row>
        <row r="9">
          <cell r="A9" t="str">
            <v>Comunicaciones</v>
          </cell>
          <cell r="B9" t="str">
            <v>Centro de Documentación funcionando con estándares de calidad</v>
          </cell>
          <cell r="D9" t="str">
            <v>Cooperación Internacional</v>
          </cell>
        </row>
        <row r="10">
          <cell r="A10" t="str">
            <v>Comunicaciones</v>
          </cell>
          <cell r="B10" t="str">
            <v>Sistema de evaluación para conocer las necesidades y la satisfacción de los usuarios implementado para todas las áreas</v>
          </cell>
          <cell r="D10" t="str">
            <v>Coordinación Estadística</v>
          </cell>
        </row>
        <row r="11">
          <cell r="A11" t="str">
            <v>Comunicaciones</v>
          </cell>
          <cell r="B11" t="str">
            <v>Plan de Comunicación formulado e implementado</v>
          </cell>
          <cell r="D11" t="str">
            <v>Dirección Nacional</v>
          </cell>
        </row>
        <row r="12">
          <cell r="A12" t="str">
            <v>Comunicaciones</v>
          </cell>
          <cell r="B12" t="str">
            <v xml:space="preserve">Política de difusión de la producción estadística del SEN formulada e implementada </v>
          </cell>
          <cell r="D12" t="str">
            <v>Encuestas</v>
          </cell>
        </row>
        <row r="13">
          <cell r="A13" t="str">
            <v>Comunicaciones</v>
          </cell>
          <cell r="B13" t="str">
            <v xml:space="preserve">Publicaciones de revistas, reportajes y artículos periodísticos </v>
          </cell>
          <cell r="D13" t="str">
            <v xml:space="preserve">Escuela Nacional de Estadística </v>
          </cell>
        </row>
        <row r="14">
          <cell r="A14" t="str">
            <v>Comunicaciones</v>
          </cell>
          <cell r="B14" t="str">
            <v>Programa de promoción y formación de la cultura estadística en la República Dominicana definido e implementado</v>
          </cell>
          <cell r="D14" t="str">
            <v>Estadísticas Demográficas, Sociales y Culturales</v>
          </cell>
        </row>
        <row r="15">
          <cell r="A15" t="str">
            <v>Comunicaciones</v>
          </cell>
          <cell r="B15" t="str">
            <v>Sitio  web rediseñado</v>
          </cell>
          <cell r="D15" t="str">
            <v>Estadísticas Económicas</v>
          </cell>
        </row>
        <row r="16">
          <cell r="A16" t="str">
            <v>Comunicaciones</v>
          </cell>
          <cell r="B16" t="str">
            <v xml:space="preserve">Comunicación interna fortalecida </v>
          </cell>
          <cell r="D16" t="str">
            <v>Financiera</v>
          </cell>
        </row>
        <row r="17">
          <cell r="A17" t="str">
            <v>Comunicaciones</v>
          </cell>
          <cell r="B17" t="str">
            <v>Redes sociales fortalecidas</v>
          </cell>
          <cell r="D17" t="str">
            <v>Jurídico</v>
          </cell>
        </row>
        <row r="18">
          <cell r="A18" t="str">
            <v>Comunicaciones</v>
          </cell>
          <cell r="B18" t="str">
            <v>Directorio de Usuarios actualizado</v>
          </cell>
          <cell r="D18" t="str">
            <v xml:space="preserve">Metodología e Investigaciones </v>
          </cell>
        </row>
        <row r="19">
          <cell r="A19" t="str">
            <v>Comunicaciones</v>
          </cell>
          <cell r="B19" t="str">
            <v xml:space="preserve">Plataforma de Seguimiento de Solicitudes a Comunicaciones </v>
          </cell>
          <cell r="D19" t="str">
            <v>Oficinas Territoriales</v>
          </cell>
        </row>
        <row r="20">
          <cell r="A20" t="str">
            <v>Cooperación Internacional</v>
          </cell>
          <cell r="B20" t="str">
            <v>Sistema de  gestión de la cooperación internacional implementado</v>
          </cell>
          <cell r="D20" t="str">
            <v>Planificación y Desarrollo</v>
          </cell>
        </row>
        <row r="21">
          <cell r="A21" t="str">
            <v>Coordinación Estadística</v>
          </cell>
          <cell r="B21" t="str">
            <v>Plan Estadístico Nacional (PEN) implementado</v>
          </cell>
          <cell r="D21" t="str">
            <v>Recursos Humanos</v>
          </cell>
        </row>
        <row r="22">
          <cell r="A22" t="str">
            <v>Coordinación Estadística</v>
          </cell>
          <cell r="B22" t="str">
            <v xml:space="preserve">Marco normativo de la producción estadística del SEN implementada </v>
          </cell>
          <cell r="D22" t="str">
            <v>Tecnología de la Información</v>
          </cell>
        </row>
        <row r="23">
          <cell r="A23" t="str">
            <v>Dirección Nacional</v>
          </cell>
          <cell r="B23" t="str">
            <v>Observatorio OSIC-RD</v>
          </cell>
        </row>
        <row r="24">
          <cell r="A24" t="str">
            <v>Dirección Nacional</v>
          </cell>
          <cell r="B24" t="str">
            <v>Ley que crea el SEN aprobada</v>
          </cell>
        </row>
        <row r="25">
          <cell r="A25" t="str">
            <v>Dirección Nacional</v>
          </cell>
          <cell r="B25" t="str">
            <v>Institución posicionada en el ámbito internacional</v>
          </cell>
        </row>
        <row r="26">
          <cell r="A26" t="str">
            <v>Encuestas</v>
          </cell>
          <cell r="B26" t="str">
            <v>Sistema de Encuestas de Hogares ampliado y mejorado</v>
          </cell>
        </row>
        <row r="27">
          <cell r="A27" t="str">
            <v>Encuestas</v>
          </cell>
          <cell r="B27" t="str">
            <v>Encuesta Nacional de Ingresos y Gastos 2016-2017</v>
          </cell>
        </row>
        <row r="28">
          <cell r="A28" t="str">
            <v>Encuestas</v>
          </cell>
          <cell r="B28" t="str">
            <v>Encuesta Nacional de Inmigrantes (ENI)</v>
          </cell>
        </row>
        <row r="29">
          <cell r="A29" t="str">
            <v xml:space="preserve">Escuela Nacional de Estadística </v>
          </cell>
          <cell r="B29" t="str">
            <v>Programa de Capacitación Estadística para el personal de la ONE y el resto del SEN formulado e implementado</v>
          </cell>
        </row>
        <row r="30">
          <cell r="A30" t="str">
            <v xml:space="preserve">Escuela Nacional de Estadística </v>
          </cell>
          <cell r="B30" t="str">
            <v>Plan de capacitación a usuarios clave formulado e implementado</v>
          </cell>
        </row>
        <row r="31">
          <cell r="A31" t="str">
            <v xml:space="preserve">Escuela Nacional de Estadística </v>
          </cell>
          <cell r="B31" t="str">
            <v>Gestión de la Escuela Nacional de Estadística (ENE) fortalecida</v>
          </cell>
        </row>
        <row r="32">
          <cell r="A32" t="str">
            <v>Estadísticas Demográficas, Sociales y Culturales</v>
          </cell>
          <cell r="B32" t="str">
            <v>Indicadores y series estadísticas basados en los registros administrativos y ampliados del área demográfica</v>
          </cell>
        </row>
        <row r="33">
          <cell r="A33" t="str">
            <v>Estadísticas Demográficas, Sociales y Culturales</v>
          </cell>
          <cell r="B33" t="str">
            <v>Proyecciones de Población realizadas</v>
          </cell>
        </row>
        <row r="34">
          <cell r="A34" t="str">
            <v>Estadísticas Demográficas, Sociales y Culturales</v>
          </cell>
          <cell r="B34" t="str">
            <v>Anuarios publicados - Estadísticas Sociales y Demográficas (socio demográfico)</v>
          </cell>
        </row>
        <row r="35">
          <cell r="A35" t="str">
            <v>Estadísticas Económicas</v>
          </cell>
          <cell r="B35" t="str">
            <v>Sistema de Indicadores para la Planificación Social y Económica (SINID)</v>
          </cell>
        </row>
        <row r="36">
          <cell r="A36" t="str">
            <v>Estadísticas Económicas</v>
          </cell>
          <cell r="B36" t="str">
            <v>Registro Nacional de Establecimientos, RNE</v>
          </cell>
        </row>
        <row r="37">
          <cell r="A37" t="str">
            <v>Estadísticas Económicas</v>
          </cell>
          <cell r="B37" t="str">
            <v>Directorio de Empresas y Establecimientos (DEE) ampliado y mejorado</v>
          </cell>
        </row>
        <row r="38">
          <cell r="A38" t="str">
            <v>Estadísticas Económicas</v>
          </cell>
          <cell r="B38" t="str">
            <v>Sistema de Encuesta de Actividad Económica Ampliado y Mejorado</v>
          </cell>
        </row>
        <row r="39">
          <cell r="A39" t="str">
            <v>Estadísticas Económicas</v>
          </cell>
          <cell r="B39" t="str">
            <v>Sistema de Estadística para la Medición de Bienestar implementado</v>
          </cell>
        </row>
        <row r="40">
          <cell r="A40" t="str">
            <v>Estadísticas Económicas</v>
          </cell>
          <cell r="B40" t="str">
            <v>Sistema de estimación de índices económicos actualizados</v>
          </cell>
        </row>
        <row r="41">
          <cell r="A41" t="str">
            <v>Estadísticas Económicas</v>
          </cell>
          <cell r="B41" t="str">
            <v>Adaptación nacional de clasificadores internacionales</v>
          </cell>
        </row>
        <row r="42">
          <cell r="A42" t="str">
            <v>Estadísticas Económicas</v>
          </cell>
          <cell r="B42" t="str">
            <v>Indicadores y series estadísticas basados en los registros administrativos y ampliados del área económica</v>
          </cell>
        </row>
        <row r="43">
          <cell r="A43" t="str">
            <v>Estadísticas Económicas</v>
          </cell>
          <cell r="B43" t="str">
            <v xml:space="preserve">Anuarios publicados - Estadísticas Económicas </v>
          </cell>
        </row>
        <row r="44">
          <cell r="A44" t="str">
            <v>Jurídico</v>
          </cell>
          <cell r="B44" t="str">
            <v>Gestión legal fortalecida</v>
          </cell>
        </row>
        <row r="45">
          <cell r="A45" t="str">
            <v>Jurídico</v>
          </cell>
          <cell r="B45" t="str">
            <v>Políticas y procedimientos que garanticen el secreto estadístico a nivel institucional implementado</v>
          </cell>
        </row>
        <row r="46">
          <cell r="A46" t="str">
            <v xml:space="preserve">Metodología e Investigaciones </v>
          </cell>
          <cell r="B46" t="str">
            <v>Programa de investigación y metodología utilizando información existente</v>
          </cell>
        </row>
        <row r="47">
          <cell r="A47" t="str">
            <v xml:space="preserve">Metodología e Investigaciones </v>
          </cell>
          <cell r="B47" t="str">
            <v>Plan de seguimiento a la implementación de las políticas y las normas de transversalización del enfoque de género y de visibilización de grupos</v>
          </cell>
        </row>
        <row r="48">
          <cell r="A48" t="str">
            <v xml:space="preserve">Metodología e Investigaciones </v>
          </cell>
          <cell r="B48" t="str">
            <v xml:space="preserve">Producción de información con enfoque de género mejorada </v>
          </cell>
        </row>
        <row r="49">
          <cell r="A49" t="str">
            <v xml:space="preserve">Metodología e Investigaciones </v>
          </cell>
          <cell r="B49" t="str">
            <v xml:space="preserve">Política y normas de producción estadística con enfoque de género y de visibilización de grupos vulnerables </v>
          </cell>
        </row>
        <row r="50">
          <cell r="A50" t="str">
            <v>Oficinas Territoriales</v>
          </cell>
          <cell r="B50" t="str">
            <v>Indicadores con perspectiva territorial calculados</v>
          </cell>
        </row>
        <row r="51">
          <cell r="A51" t="str">
            <v>Oficinas Territoriales</v>
          </cell>
          <cell r="B51" t="str">
            <v>Programa estadístico territorial diseñado e implementado</v>
          </cell>
        </row>
        <row r="52">
          <cell r="A52" t="str">
            <v>Planificación y Desarrollo</v>
          </cell>
          <cell r="B52" t="str">
            <v>Sistema integrado de planificación y control de gestión implementado</v>
          </cell>
        </row>
        <row r="53">
          <cell r="A53" t="str">
            <v>Planificación y Desarrollo</v>
          </cell>
          <cell r="B53" t="str">
            <v>Plan de producción estadística de la ONE definido y actualizado</v>
          </cell>
        </row>
        <row r="54">
          <cell r="A54" t="str">
            <v>Planificación y Desarrollo</v>
          </cell>
          <cell r="B54" t="str">
            <v xml:space="preserve">Metodología definida e implementada para gestionar la realización de los censos nacionales y otros productos priorizados </v>
          </cell>
        </row>
        <row r="55">
          <cell r="A55" t="str">
            <v>Recursos Humanos</v>
          </cell>
          <cell r="B55" t="str">
            <v>Políticas y normas de gestión humana e institucional con enfoque de género y de visibilización de grupos vulnerables definidas e implementadas</v>
          </cell>
        </row>
        <row r="56">
          <cell r="A56" t="str">
            <v>Recursos Humanos</v>
          </cell>
          <cell r="B56" t="str">
            <v>Manual de funciones de los departamentos de estadística de las instituciones y organismos del Estado diseñado en coordinación con el Ministerio de Administración Pública (MAP)</v>
          </cell>
        </row>
        <row r="57">
          <cell r="A57" t="str">
            <v>Recursos Humanos</v>
          </cell>
          <cell r="B57" t="str">
            <v>Sistema integrado de gestión humana con enfoque de género y de visibilización de grupos vulnerables implementado</v>
          </cell>
        </row>
        <row r="58">
          <cell r="A58" t="str">
            <v>Recursos Humanos</v>
          </cell>
          <cell r="B58" t="str">
            <v>Estructura organizativa enfocada en los procesos implementada</v>
          </cell>
        </row>
        <row r="59">
          <cell r="A59" t="str">
            <v>Recursos Humanos</v>
          </cell>
          <cell r="B59" t="str">
            <v>Programa de gestión del cambio implementado</v>
          </cell>
        </row>
        <row r="60">
          <cell r="A60" t="str">
            <v>Tecnología de la Información</v>
          </cell>
          <cell r="B60" t="str">
            <v>Plan de adopción del uso de nuevas tecnologías en la producción estadística formulado e implementado</v>
          </cell>
        </row>
        <row r="61">
          <cell r="A61" t="str">
            <v>Tecnología de la Información</v>
          </cell>
          <cell r="B61" t="str">
            <v>Repositorio único de estadística e indicadores fortalecido</v>
          </cell>
        </row>
        <row r="62">
          <cell r="A62" t="str">
            <v>Tecnología de la Información</v>
          </cell>
          <cell r="B62" t="str">
            <v>Infraestructura tecnológica fortalecida</v>
          </cell>
        </row>
        <row r="63">
          <cell r="A63" t="str">
            <v>Tecnología de la Información</v>
          </cell>
          <cell r="B63" t="str">
            <v xml:space="preserve">Sistema de gestión de servicios de Tecnología de la Información y las Comunicaciones (TIC) </v>
          </cell>
        </row>
        <row r="64">
          <cell r="A64" t="str">
            <v>Tecnología de la Información</v>
          </cell>
          <cell r="B64" t="str">
            <v>Sistema de gestión de la seguridad de la información implementado</v>
          </cell>
        </row>
        <row r="65">
          <cell r="A65">
            <v>0</v>
          </cell>
          <cell r="B65">
            <v>0</v>
          </cell>
        </row>
      </sheetData>
      <sheetData sheetId="2">
        <row r="1">
          <cell r="A1" t="str">
            <v>Región</v>
          </cell>
        </row>
        <row r="2">
          <cell r="A2" t="str">
            <v>Adaptación nacional de clasificadores internacionales</v>
          </cell>
        </row>
        <row r="3">
          <cell r="A3" t="str">
            <v>Adaptación nacional de clasificadores internacionales</v>
          </cell>
        </row>
        <row r="4">
          <cell r="A4" t="str">
            <v xml:space="preserve">Anuarios Publicados </v>
          </cell>
        </row>
        <row r="5">
          <cell r="A5" t="str">
            <v xml:space="preserve">Anuarios Publicados </v>
          </cell>
        </row>
        <row r="6">
          <cell r="A6" t="str">
            <v xml:space="preserve">Anuarios Publicados </v>
          </cell>
        </row>
        <row r="7">
          <cell r="A7" t="str">
            <v xml:space="preserve">Anuarios publicados - Estadísticas Económicas </v>
          </cell>
        </row>
        <row r="8">
          <cell r="A8" t="str">
            <v>Anuarios publicados - Estadísticas Sociales y Demográficas (socio demográfico)</v>
          </cell>
        </row>
        <row r="9">
          <cell r="A9" t="str">
            <v>Anuarios publicados - Estadísticas Sociales y Demográficas (socio demográfico)</v>
          </cell>
        </row>
        <row r="10">
          <cell r="A10" t="str">
            <v>Anuarios publicados - Estadísticas Sociales y Demográficas (socio demográfico)</v>
          </cell>
        </row>
        <row r="11">
          <cell r="A11" t="str">
            <v>Anuarios publicados - Estadísticas Sociales y Demográficas (socio demográfico)</v>
          </cell>
        </row>
        <row r="12">
          <cell r="A12" t="str">
            <v>Base de datos cartográfica actualizada con procesos definidos e implementados</v>
          </cell>
        </row>
        <row r="13">
          <cell r="A13" t="str">
            <v>Base de datos cartográfica actualizada con procesos definidos e implementados</v>
          </cell>
        </row>
        <row r="14">
          <cell r="A14" t="str">
            <v>Censo Nacional Agropecuario (CENAGRO) realizado</v>
          </cell>
        </row>
        <row r="15">
          <cell r="A15" t="str">
            <v>Censo Nacional Agropecuario (CENAGRO) realizado</v>
          </cell>
        </row>
        <row r="16">
          <cell r="A16" t="str">
            <v>Censo Nacional Agropecuario (CENAGRO) realizado</v>
          </cell>
        </row>
        <row r="17">
          <cell r="A17" t="str">
            <v>Centro de Documentación funcionando con estándares de calidad</v>
          </cell>
        </row>
        <row r="18">
          <cell r="A18" t="str">
            <v>Comunicación interna fortalecida</v>
          </cell>
        </row>
        <row r="19">
          <cell r="A19" t="str">
            <v>Comunicación interna fortalecida</v>
          </cell>
        </row>
        <row r="20">
          <cell r="A20" t="str">
            <v>Directorio de Empresas y Establecimientos (DEE) ampliado y mejorado</v>
          </cell>
        </row>
        <row r="21">
          <cell r="A21" t="str">
            <v>Encuesta Nacional de Ingresos y Gastos 2016-2017</v>
          </cell>
        </row>
        <row r="22">
          <cell r="A22" t="str">
            <v>Encuesta Nacional de Inmigrantes (ENI)</v>
          </cell>
        </row>
        <row r="23">
          <cell r="A23" t="str">
            <v>Gestión de la Escuela Nacional de Estadística (ENE) fortalecida</v>
          </cell>
        </row>
        <row r="24">
          <cell r="A24" t="str">
            <v>Gestión de la Escuela Nacional de Estadística (ENE) fortalecida</v>
          </cell>
        </row>
        <row r="25">
          <cell r="A25" t="str">
            <v>Gestión de la Escuela Nacional de Estadística (ENE) fortalecida</v>
          </cell>
        </row>
        <row r="26">
          <cell r="A26" t="str">
            <v>Gestión legal fortalecida</v>
          </cell>
        </row>
        <row r="27">
          <cell r="A27" t="str">
            <v>Indicadores con perspectiva territorial calculados</v>
          </cell>
        </row>
        <row r="28">
          <cell r="A28" t="str">
            <v>Indicadores y series estadísticas basados en los registros administrativos y ampliados del área demográfica</v>
          </cell>
        </row>
        <row r="29">
          <cell r="A29" t="str">
            <v>Indicadores y series estadísticas basados en los registros administrativos y ampliados del área demográfica</v>
          </cell>
        </row>
        <row r="30">
          <cell r="A30" t="str">
            <v>Indicadores y series estadísticas basados en los registros administrativos y ampliados del área demográfica</v>
          </cell>
        </row>
        <row r="31">
          <cell r="A31" t="str">
            <v>Indicadores y series estadísticas basados en los registros administrativos y ampliados del área demográfica</v>
          </cell>
        </row>
        <row r="32">
          <cell r="A32" t="str">
            <v>Indicadores y series estadísticas basados en los registros administrativos y ampliados del área demográfica</v>
          </cell>
        </row>
        <row r="33">
          <cell r="A33" t="str">
            <v>Indicadores y series estadísticas basados en los registros administrativos y ampliados del área demográfica</v>
          </cell>
        </row>
        <row r="34">
          <cell r="A34" t="str">
            <v>Indicadores y series estadísticas basados en los registros administrativos y ampliados del área demográfica</v>
          </cell>
        </row>
        <row r="35">
          <cell r="A35" t="str">
            <v>Indicadores y series estadísticas basados en los registros administrativos y ampliados del área demográfica</v>
          </cell>
        </row>
        <row r="36">
          <cell r="A36" t="str">
            <v>Indicadores y series estadísticas basados en los registros administrativos y ampliados del área demográfica</v>
          </cell>
        </row>
        <row r="37">
          <cell r="A37" t="str">
            <v>Indicadores y series estadísticas basados en los registros administrativos y ampliados del área demográfica</v>
          </cell>
        </row>
        <row r="38">
          <cell r="A38" t="str">
            <v>Indicadores y series estadísticas basados en los registros administrativos y ampliados del área demográfica</v>
          </cell>
        </row>
        <row r="39">
          <cell r="A39" t="str">
            <v>Indicadores y series estadísticas basados en los registros administrativos y ampliados del área demográfica</v>
          </cell>
        </row>
        <row r="40">
          <cell r="A40" t="str">
            <v>Indicadores y series estadísticas basados en los registros administrativos y ampliados del área demográfica</v>
          </cell>
        </row>
        <row r="41">
          <cell r="A41" t="str">
            <v>Indicadores y series estadísticas basados en los registros administrativos y ampliados del área demográfica</v>
          </cell>
        </row>
        <row r="42">
          <cell r="A42" t="str">
            <v>Indicadores y series estadísticas basados en los registros administrativos y ampliados del área demográfica</v>
          </cell>
        </row>
        <row r="43">
          <cell r="A43" t="str">
            <v>Comunicación interna fortalecida</v>
          </cell>
        </row>
        <row r="44">
          <cell r="A44" t="str">
            <v>Indicadores y series estadísticas basados en los registros administrativos y ampliados del área económica</v>
          </cell>
        </row>
        <row r="45">
          <cell r="A45" t="str">
            <v>Indicadores y series estadísticas basados en los registros administrativos y ampliados del área económica</v>
          </cell>
        </row>
        <row r="46">
          <cell r="A46" t="str">
            <v>Indicadores y series estadísticas basados en los registros administrativos y ampliados del área económica</v>
          </cell>
        </row>
        <row r="47">
          <cell r="A47" t="str">
            <v>Indicadores y series estadísticas basados en los registros administrativos y ampliados del área económica</v>
          </cell>
        </row>
        <row r="48">
          <cell r="A48" t="str">
            <v>Indicadores y series estadísticas basados en los registros administrativos y ampliados del área económica</v>
          </cell>
        </row>
        <row r="49">
          <cell r="A49" t="str">
            <v>Indicadores y series estadísticas basados en los registros administrativos y ampliados del área económica</v>
          </cell>
        </row>
        <row r="50">
          <cell r="A50" t="str">
            <v>Indicadores y series estadísticas basados en los registros administrativos y ampliados del área económica</v>
          </cell>
        </row>
        <row r="51">
          <cell r="A51" t="str">
            <v>Indicadores y series estadísticas basados en los registros administrativos y ampliados del área económica</v>
          </cell>
        </row>
        <row r="52">
          <cell r="A52" t="str">
            <v>Indicadores y series estadísticas basados en los registros administrativos y ampliados del área económica</v>
          </cell>
        </row>
        <row r="53">
          <cell r="A53" t="str">
            <v>Indicadores y series estadísticas basados en los registros administrativos y ampliados del área económica</v>
          </cell>
        </row>
        <row r="54">
          <cell r="A54" t="str">
            <v>Indicadores y series estadísticas basados en los registros administrativos y ampliados del área económica</v>
          </cell>
        </row>
        <row r="55">
          <cell r="A55" t="str">
            <v>Indicadores y series estadísticas basados en los registros administrativos y ampliados del área económica</v>
          </cell>
        </row>
        <row r="56">
          <cell r="A56" t="str">
            <v>Indicadores y series estadísticas basados en los registros administrativos y ampliados del área económica</v>
          </cell>
        </row>
        <row r="57">
          <cell r="A57" t="str">
            <v>Indicadores y series estadísticas basados en los registros administrativos y ampliados del área económica</v>
          </cell>
        </row>
        <row r="58">
          <cell r="A58" t="str">
            <v>Indicadores y series estadísticas basados en los registros administrativos y ampliados del área económica</v>
          </cell>
        </row>
        <row r="59">
          <cell r="A59" t="str">
            <v>Indicadores y series estadísticas basados en los registros administrativos y ampliados del área económica</v>
          </cell>
        </row>
        <row r="60">
          <cell r="A60" t="str">
            <v>Indicadores y series estadísticas basados en los registros administrativos y ampliados del área económica</v>
          </cell>
        </row>
        <row r="61">
          <cell r="A61" t="str">
            <v>Indicadores y series estadísticas basados en los registros administrativos y ampliados del área económica</v>
          </cell>
        </row>
        <row r="62">
          <cell r="A62" t="str">
            <v>Indicadores y series estadísticas basados en los registros administrativos y ampliados del área económica</v>
          </cell>
        </row>
        <row r="63">
          <cell r="A63" t="str">
            <v>Indicadores y series estadísticas basados en los registros administrativos y ampliados del área económica</v>
          </cell>
        </row>
        <row r="64">
          <cell r="A64" t="str">
            <v>Indicadores y series estadísticas basados en los registros administrativos y ampliados del área económica</v>
          </cell>
        </row>
        <row r="65">
          <cell r="A65" t="str">
            <v>Indicadores y series estadísticas basados en los registros administrativos y ampliados del área económica</v>
          </cell>
        </row>
        <row r="66">
          <cell r="A66" t="str">
            <v>Infraestructura tecnológica fortalecida</v>
          </cell>
        </row>
        <row r="67">
          <cell r="A67" t="str">
            <v>Institución posicionada en el ámbito internacional</v>
          </cell>
        </row>
        <row r="68">
          <cell r="A68" t="str">
            <v>Institución posicionada en el ámbito internacional</v>
          </cell>
        </row>
        <row r="69">
          <cell r="A69" t="str">
            <v>Institución posicionada en el ámbito internacional</v>
          </cell>
        </row>
        <row r="70">
          <cell r="A70" t="str">
            <v>Institución posicionada en el ámbito internacional</v>
          </cell>
        </row>
        <row r="71">
          <cell r="A71" t="str">
            <v>Institución posicionada en el ámbito internacional</v>
          </cell>
        </row>
        <row r="72">
          <cell r="A72" t="str">
            <v>Estructura organizativa enfocada en los procesos implementada</v>
          </cell>
        </row>
        <row r="73">
          <cell r="A73" t="str">
            <v>Ley que crea el SEN aprobada</v>
          </cell>
        </row>
        <row r="74">
          <cell r="A74" t="str">
            <v>Manual de funciones de los departamentos de estadística de las instituciones y organismos del Estado diseñado en coordinación con el Ministerio de Administración Pública (MAP)</v>
          </cell>
        </row>
        <row r="75">
          <cell r="A75" t="str">
            <v xml:space="preserve">Marco normativo de la producción estadística del SEN implementada </v>
          </cell>
        </row>
        <row r="76">
          <cell r="A76" t="str">
            <v xml:space="preserve">Metodología definida e implementada para gestionar la realización de los censos nacionales y otros productos priorizados </v>
          </cell>
        </row>
        <row r="77">
          <cell r="A77" t="str">
            <v>Observatorio OSIC-RD</v>
          </cell>
        </row>
        <row r="78">
          <cell r="A78" t="str">
            <v>Plan de adopción del uso de nuevas tecnologías en la producción estadística formulado e implementado</v>
          </cell>
        </row>
        <row r="79">
          <cell r="A79" t="str">
            <v>Plan de adopción del uso de nuevas tecnologías en la producción estadística formulado e implementado</v>
          </cell>
        </row>
        <row r="80">
          <cell r="A80" t="str">
            <v>Plan de adopción del uso de nuevas tecnologías en la producción estadística formulado e implementado</v>
          </cell>
        </row>
        <row r="81">
          <cell r="A81" t="str">
            <v>Plan de capacitación a usuarios clave formulado e implementado</v>
          </cell>
        </row>
        <row r="82">
          <cell r="A82" t="str">
            <v>Plan de capacitación a usuarios clave formulado e implementado</v>
          </cell>
        </row>
        <row r="83">
          <cell r="A83" t="str">
            <v>Plan de capacitación a usuarios clave formulado e implementado</v>
          </cell>
        </row>
        <row r="84">
          <cell r="A84" t="str">
            <v>Plan de Comunicación formulado e implementado</v>
          </cell>
        </row>
        <row r="85">
          <cell r="A85" t="str">
            <v>Plan de Comunicación formulado e implementado</v>
          </cell>
        </row>
        <row r="86">
          <cell r="A86" t="str">
            <v>Plan de Comunicación formulado e implementado</v>
          </cell>
        </row>
        <row r="87">
          <cell r="A87" t="str">
            <v>Plan de fortalecimiento para el acceso a la información estadística implementado</v>
          </cell>
        </row>
        <row r="88">
          <cell r="A88" t="str">
            <v>Plan de mejoras asociado al Código Regional de Buenas Prácticas (CRBP)</v>
          </cell>
        </row>
        <row r="89">
          <cell r="A89" t="str">
            <v>Plan de producción estadística de la ONE definido y actualizado</v>
          </cell>
        </row>
        <row r="90">
          <cell r="A90" t="str">
            <v>Plan de producción estadística de la ONE definido y actualizado</v>
          </cell>
        </row>
        <row r="91">
          <cell r="A91" t="str">
            <v>Plan de seguimiento a la implementación de las políticas y las normas de transversalización del enfoque de género y de visibilización de grupos</v>
          </cell>
        </row>
        <row r="92">
          <cell r="A92" t="str">
            <v>Plan Estadístico Nacional (PEN) implementado</v>
          </cell>
        </row>
        <row r="93">
          <cell r="A93" t="str">
            <v>Plan Estadístico Nacional (PEN) implementado</v>
          </cell>
        </row>
        <row r="94">
          <cell r="A94" t="str">
            <v>Plan Estadístico Nacional (PEN) implementado</v>
          </cell>
        </row>
        <row r="95">
          <cell r="A95" t="str">
            <v>Plan Estadístico Nacional (PEN) implementado</v>
          </cell>
        </row>
        <row r="96">
          <cell r="A96" t="str">
            <v>Plan Estadístico Nacional (PEN) implementado</v>
          </cell>
        </row>
        <row r="97">
          <cell r="A97" t="str">
            <v>Plan Estadístico Nacional (PEN) implementado</v>
          </cell>
        </row>
        <row r="98">
          <cell r="A98" t="str">
            <v>Plan Estadístico Nacional (PEN) implementado</v>
          </cell>
        </row>
        <row r="99">
          <cell r="A99" t="str">
            <v>Plan Estadístico Nacional (PEN) implementado</v>
          </cell>
        </row>
        <row r="100">
          <cell r="A100" t="str">
            <v>Plan Estadístico Nacional (PEN) implementado</v>
          </cell>
        </row>
        <row r="101">
          <cell r="A101" t="str">
            <v>Plan Estadístico Nacional (PEN) implementado</v>
          </cell>
        </row>
        <row r="102">
          <cell r="A102" t="str">
            <v>Plan Estadístico Nacional (PEN) implementado</v>
          </cell>
        </row>
        <row r="103">
          <cell r="A103" t="str">
            <v>Plan Estadístico Nacional (PEN) implementado</v>
          </cell>
        </row>
        <row r="104">
          <cell r="A104" t="str">
            <v>Plan Estadístico Nacional (PEN) implementado</v>
          </cell>
        </row>
        <row r="105">
          <cell r="A105" t="str">
            <v>Plan Estadístico Nacional (PEN) implementado</v>
          </cell>
        </row>
        <row r="106">
          <cell r="A106" t="str">
            <v>Plan Estadístico Nacional (PEN) implementado</v>
          </cell>
        </row>
        <row r="107">
          <cell r="A107" t="str">
            <v>Plan Estadístico Nacional (PEN) implementado</v>
          </cell>
        </row>
        <row r="108">
          <cell r="A108" t="str">
            <v xml:space="preserve">Política de difusión de la producción estadística del SEN formulada e implementada </v>
          </cell>
        </row>
        <row r="109">
          <cell r="A109" t="str">
            <v xml:space="preserve">Política y normas de producción estadística con enfoque de género y de visibilización de grupos vulnerables </v>
          </cell>
        </row>
        <row r="110">
          <cell r="A110" t="str">
            <v xml:space="preserve">Política y normas de producción estadística con enfoque de género y de visibilización de grupos vulnerables </v>
          </cell>
        </row>
        <row r="111">
          <cell r="A111" t="str">
            <v>Políticas y normas de gestión humana e institucional con enfoque de género y de visibilización de grupos vulnerables definidas e implementadas</v>
          </cell>
        </row>
        <row r="112">
          <cell r="A112" t="str">
            <v>Políticas y procedimientos que garanticen el cumplimiento del secreto estadístico a nivel institucional implementados</v>
          </cell>
        </row>
        <row r="113">
          <cell r="A113" t="str">
            <v xml:space="preserve">Producción de información con enfoque de género mejorada </v>
          </cell>
        </row>
        <row r="114">
          <cell r="A114" t="str">
            <v xml:space="preserve">Producción de información con enfoque de género mejorada </v>
          </cell>
        </row>
        <row r="115">
          <cell r="A115" t="str">
            <v>Programa de Capacitación Estadística para el personal de la ONE y el resto del SEN formulado e implementado</v>
          </cell>
        </row>
        <row r="116">
          <cell r="A116" t="str">
            <v>Programa de Capacitación Estadística para el personal de la ONE y el resto del SEN formulado e implementado</v>
          </cell>
        </row>
        <row r="117">
          <cell r="A117" t="str">
            <v>Programa de gestión del cambio implementado</v>
          </cell>
        </row>
        <row r="118">
          <cell r="A118" t="str">
            <v>Programa de investigación y metodología utilizando información existente</v>
          </cell>
        </row>
        <row r="119">
          <cell r="A119" t="str">
            <v>Infraestructura tecnológica fortalecida</v>
          </cell>
        </row>
        <row r="120">
          <cell r="A120" t="str">
            <v>Infraestructura tecnológica fortalecida</v>
          </cell>
        </row>
        <row r="121">
          <cell r="A121" t="str">
            <v>Programa de investigación y metodología utilizando información existente</v>
          </cell>
        </row>
        <row r="122">
          <cell r="A122" t="str">
            <v>Programa de investigación y metodología utilizando información existente</v>
          </cell>
        </row>
        <row r="123">
          <cell r="A123" t="str">
            <v>Programa de promoción y formación de la cultura estadística en la República Dominicana definido e implementado</v>
          </cell>
        </row>
        <row r="124">
          <cell r="A124" t="str">
            <v>Programa de promoción y formación de la cultura estadística en la República Dominicana definido e implementado</v>
          </cell>
        </row>
        <row r="125">
          <cell r="A125" t="str">
            <v>Programa de promoción y formación de la cultura estadística en la República Dominicana definido e implementado</v>
          </cell>
        </row>
        <row r="126">
          <cell r="A126" t="str">
            <v>Programa de promoción y formación de la cultura estadística en la República Dominicana definido e implementado</v>
          </cell>
        </row>
        <row r="127">
          <cell r="A127" t="str">
            <v>Programa estadístico territorial diseñado e implementado</v>
          </cell>
        </row>
        <row r="128">
          <cell r="A128" t="str">
            <v>Programa estadístico territorial diseñado e implementado</v>
          </cell>
        </row>
        <row r="129">
          <cell r="A129" t="str">
            <v>Programa estadístico territorial diseñado e implementado</v>
          </cell>
        </row>
        <row r="130">
          <cell r="A130" t="str">
            <v>Programa estadístico territorial diseñado e implementado</v>
          </cell>
        </row>
        <row r="131">
          <cell r="A131" t="str">
            <v>Proyecciones de Población realizadas</v>
          </cell>
        </row>
        <row r="132">
          <cell r="A132" t="str">
            <v>Proyecciones de Población realizadas</v>
          </cell>
        </row>
        <row r="133">
          <cell r="A133" t="str">
            <v>Proyecciones de Población realizadas</v>
          </cell>
        </row>
        <row r="134">
          <cell r="A134" t="str">
            <v xml:space="preserve">Publicaciones de análisis Geoestadístico </v>
          </cell>
        </row>
        <row r="135">
          <cell r="A135" t="str">
            <v xml:space="preserve">Publicaciones de revistas, reportajes y artículos periodísticos </v>
          </cell>
        </row>
        <row r="136">
          <cell r="A136" t="str">
            <v xml:space="preserve">Publicaciones de revistas, reportajes y artículos periodísticos </v>
          </cell>
        </row>
        <row r="137">
          <cell r="A137" t="str">
            <v xml:space="preserve">Publicaciones de revistas, reportajes y artículos periodísticos </v>
          </cell>
        </row>
        <row r="138">
          <cell r="A138" t="str">
            <v>Registro Nacional de Establecimientos, RNE</v>
          </cell>
        </row>
        <row r="139">
          <cell r="A139" t="str">
            <v>Registro Nacional de Establecimientos, RNE</v>
          </cell>
        </row>
        <row r="140">
          <cell r="A140" t="str">
            <v>Registro Nacional de Establecimientos, RNE</v>
          </cell>
        </row>
        <row r="141">
          <cell r="A141" t="str">
            <v xml:space="preserve">Repositorio único de estadística e indicadores fortalecido </v>
          </cell>
        </row>
        <row r="142">
          <cell r="A142" t="str">
            <v xml:space="preserve">Repositorio único de estadística e indicadores fortalecido </v>
          </cell>
        </row>
        <row r="143">
          <cell r="A143" t="str">
            <v xml:space="preserve">Repositorio único de estadística e indicadores fortalecido </v>
          </cell>
        </row>
        <row r="144">
          <cell r="A144" t="str">
            <v xml:space="preserve">Repositorio único de estadística e indicadores fortalecido </v>
          </cell>
        </row>
        <row r="145">
          <cell r="A145" t="str">
            <v>Sistema de  gestión de la cooperación internacional implementado</v>
          </cell>
        </row>
        <row r="146">
          <cell r="A146" t="str">
            <v>Sistema de  gestión de la cooperación internacional implementado</v>
          </cell>
        </row>
        <row r="147">
          <cell r="A147" t="str">
            <v>Sistema de Encuesta de Actividad Económica Ampliado y Mejorado</v>
          </cell>
        </row>
        <row r="148">
          <cell r="A148" t="str">
            <v>Sistema de Encuestas de Hogares ampliado y mejorado</v>
          </cell>
        </row>
        <row r="149">
          <cell r="A149" t="str">
            <v>Sistema de Encuestas de Hogares ampliado y mejorado</v>
          </cell>
        </row>
        <row r="150">
          <cell r="A150" t="str">
            <v>Sistema de Encuestas de Hogares ampliado y mejorado</v>
          </cell>
        </row>
        <row r="151">
          <cell r="A151" t="str">
            <v>Sistema de Estadística para la Medición de Bienestar implementado</v>
          </cell>
        </row>
        <row r="152">
          <cell r="A152" t="str">
            <v>Sistema de Estadística para la Medición de Bienestar implementado</v>
          </cell>
        </row>
        <row r="153">
          <cell r="A153" t="str">
            <v>Sistema de estimación de índices económicos actualizados</v>
          </cell>
        </row>
        <row r="154">
          <cell r="A154" t="str">
            <v>Sistema de estimación de índices económicos actualizados</v>
          </cell>
        </row>
        <row r="155">
          <cell r="A155" t="str">
            <v>Sistema de estimación de índices económicos actualizados</v>
          </cell>
        </row>
        <row r="156">
          <cell r="A156" t="str">
            <v>Sistema de evaluación para conocer las necesidades y la satisfacción de los usuarios implementado para todas las áreas</v>
          </cell>
        </row>
        <row r="157">
          <cell r="A157" t="str">
            <v>Sistema de gestión de calidad implementado</v>
          </cell>
        </row>
        <row r="158">
          <cell r="A158" t="str">
            <v>Sistema de gestión de calidad implementado</v>
          </cell>
        </row>
        <row r="159">
          <cell r="A159" t="str">
            <v>Sistema de gestión de calidad implementado</v>
          </cell>
        </row>
        <row r="160">
          <cell r="A160" t="str">
            <v>Sistema de gestión de calidad implementado</v>
          </cell>
        </row>
        <row r="161">
          <cell r="A161" t="str">
            <v>Sistema de gestión de la seguridad de la información implementado</v>
          </cell>
        </row>
        <row r="162">
          <cell r="A162" t="str">
            <v xml:space="preserve">Sistema de gestión de servicios de Tecnología de la Información y las Comunicaciones (TIC) </v>
          </cell>
        </row>
        <row r="163">
          <cell r="A163" t="str">
            <v>Sistema de Indicadores para la Planificación Social y Económica (SINID)</v>
          </cell>
        </row>
        <row r="164">
          <cell r="A164" t="str">
            <v>Sistema integrado de gestión administrativa financiera implementado</v>
          </cell>
        </row>
        <row r="165">
          <cell r="A165" t="str">
            <v>Sistema integrado de gestión administrativa financiera implementado</v>
          </cell>
        </row>
        <row r="166">
          <cell r="A166" t="str">
            <v>Sistema integrado de gestión administrativa financiera implementado</v>
          </cell>
        </row>
        <row r="167">
          <cell r="A167" t="str">
            <v>Sistema integrado de gestión administrativa financiera implementado</v>
          </cell>
        </row>
        <row r="168">
          <cell r="A168" t="str">
            <v>Sistema integrado de gestión administrativa financiera implementado</v>
          </cell>
        </row>
        <row r="169">
          <cell r="A169" t="str">
            <v>Sistema integrado de gestión administrativa financiera implementado</v>
          </cell>
        </row>
        <row r="170">
          <cell r="A170" t="str">
            <v>Sistema integrado de gestión administrativa financiera implementado</v>
          </cell>
        </row>
        <row r="171">
          <cell r="A171" t="str">
            <v>Sistema integrado de gestión humana con enfoque de género y de visibilización de grupos vulnerables implementado</v>
          </cell>
        </row>
        <row r="172">
          <cell r="A172" t="str">
            <v>Sistema integrado de gestión humana con enfoque de género y de visibilización de grupos vulnerables implementado</v>
          </cell>
        </row>
        <row r="173">
          <cell r="A173" t="str">
            <v>Sistema integrado de gestión humana con enfoque de género y de visibilización de grupos vulnerables implementado</v>
          </cell>
        </row>
        <row r="174">
          <cell r="A174" t="str">
            <v>Sistema integrado de gestión humana con enfoque de género y de visibilización de grupos vulnerables implementado</v>
          </cell>
        </row>
        <row r="175">
          <cell r="A175" t="str">
            <v>Sistema integrado de planificación y control de gestión implementado</v>
          </cell>
        </row>
        <row r="176">
          <cell r="A176" t="str">
            <v>Sistema integrado de planificación y control de gestión implementado</v>
          </cell>
        </row>
        <row r="177">
          <cell r="A177" t="str">
            <v>Sistema integrado de planificación y control de gestión implementado</v>
          </cell>
        </row>
        <row r="178">
          <cell r="A178" t="str">
            <v>Sistema integrado de planificación y control de gestión implementado</v>
          </cell>
        </row>
        <row r="179">
          <cell r="A179" t="str">
            <v>Sistema integrado de planificación y control de gestión implementado</v>
          </cell>
        </row>
        <row r="180">
          <cell r="A180" t="str">
            <v>Sistema integrado de planificación y control de gestión implementado</v>
          </cell>
        </row>
        <row r="181">
          <cell r="A181" t="str">
            <v>Sistema integrado de planificación y control de gestión implementado</v>
          </cell>
        </row>
        <row r="182">
          <cell r="A182" t="str">
            <v>Sistema integrado de planificación y control de gestión implementado</v>
          </cell>
        </row>
        <row r="183">
          <cell r="A183" t="str">
            <v>Sitio  web rediseñado</v>
          </cell>
        </row>
        <row r="184">
          <cell r="A184" t="str">
            <v>Sitio  web rediseñado</v>
          </cell>
        </row>
        <row r="185">
          <cell r="A185" t="str">
            <v xml:space="preserve">Redes sociales fortalecidas </v>
          </cell>
        </row>
        <row r="186">
          <cell r="A186" t="str">
            <v xml:space="preserve">Redes sociales fortalecidas </v>
          </cell>
        </row>
        <row r="187">
          <cell r="A187" t="str">
            <v xml:space="preserve">Redes sociales fortalecidas </v>
          </cell>
        </row>
        <row r="188">
          <cell r="A188" t="str">
            <v xml:space="preserve">Redes sociales fortalecidas </v>
          </cell>
        </row>
        <row r="189">
          <cell r="A189" t="str">
            <v>Directorio de Usuarios actualizado</v>
          </cell>
        </row>
        <row r="190">
          <cell r="A190" t="str">
            <v xml:space="preserve">Plataforma de Seguimiento de Solicitudes a Comunicaciones </v>
          </cell>
        </row>
        <row r="191">
          <cell r="A191">
            <v>0</v>
          </cell>
        </row>
        <row r="192">
          <cell r="A192">
            <v>0</v>
          </cell>
        </row>
        <row r="193">
          <cell r="A193">
            <v>0</v>
          </cell>
        </row>
        <row r="194">
          <cell r="A194">
            <v>0</v>
          </cell>
        </row>
      </sheetData>
      <sheetData sheetId="3">
        <row r="1">
          <cell r="J1" t="str">
            <v>Costo mínimo</v>
          </cell>
          <cell r="K1" t="str">
            <v>Costo medio</v>
          </cell>
          <cell r="L1" t="str">
            <v>Costo máximo</v>
          </cell>
        </row>
      </sheetData>
      <sheetData sheetId="4"/>
      <sheetData sheetId="5"/>
      <sheetData sheetId="6"/>
      <sheetData sheetId="7"/>
      <sheetData sheetId="8"/>
      <sheetData sheetId="9"/>
      <sheetData sheetId="10">
        <row r="1">
          <cell r="F1" t="str">
            <v>CODIGO INSUMO</v>
          </cell>
        </row>
      </sheetData>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2017"/>
      <sheetName val="Lista"/>
      <sheetName val="1T DC"/>
    </sheetNames>
    <sheetDataSet>
      <sheetData sheetId="0">
        <row r="2">
          <cell r="B2" t="str">
            <v xml:space="preserve">1.1. Administración pública eficiente, transparente y orientada a resultados. </v>
          </cell>
        </row>
      </sheetData>
      <sheetData sheetId="1">
        <row r="2">
          <cell r="B2" t="str">
            <v xml:space="preserve">1.1. Administración pública eficiente, transparente y orientada a resultados. </v>
          </cell>
          <cell r="C2" t="str">
            <v>1.1.1 Estructurar una administración pública eficiente que actúe con honestidad, transparencia y rendición de cuentas y se oriente a la obtención de resultados en beneficio de la sociedad y del desarrollo nacional y local.</v>
          </cell>
        </row>
        <row r="3">
          <cell r="B3" t="str">
            <v>1.2. Imperio de la ley y seguridad ciudadana</v>
          </cell>
          <cell r="C3" t="str">
            <v>1.1.2 Impulsar el desarrollo local, provincial y regional, mediante el fortalecimiento de las capacidades de planificación y gestión de los municipios, la participación de los actores sociales y la coordinación con otras instancias del Estado, a fin de potenciar los recursos locales y aprovechar las oportunidades de los mercados globales</v>
          </cell>
        </row>
        <row r="4">
          <cell r="B4" t="str">
            <v>1.3. Democracia participativa y ciudadanía responsable</v>
          </cell>
          <cell r="C4" t="str">
            <v>1.2.1 Fortalecer el respeto a la ley y sancionar su incumplimiento a través de un sistema de administración de justicia accesible a toda la población, eficiente en el despacho judicial y ágil en los procesos judiciales.</v>
          </cell>
        </row>
        <row r="5">
          <cell r="B5" t="str">
            <v>1.4. Seguridad y convivencia pacífica.</v>
          </cell>
          <cell r="C5" t="str">
            <v>1.2.2 Construir un clima de seguridad ciudadana basado en el combate a las múltiples causas que originan la delincuencia, el crimen organizado y la violencia en la convivencia social, incluyendo la violencia contra la mujer, niños, niñas y adolescentes, mediante la articulación eficiente de las políticas de prevención, persecución y sanción.</v>
          </cell>
        </row>
        <row r="6">
          <cell r="C6" t="str">
            <v>1.3.1 Promover la calidad de la democracia, sus principios, instituciones y procedimientos, facilitando la participación institucional y organizada de la población y el ejercicio responsable de los derechos y deberes ciudadanos.</v>
          </cell>
        </row>
        <row r="7">
          <cell r="C7" t="str">
            <v>1.3.2 Promover la consolidación del sistema electoral y de partidos políticos para garantizar la actuación responsable, democrática y transparente de los actores e instituciones del sistema político.</v>
          </cell>
        </row>
        <row r="8">
          <cell r="C8" t="str">
            <v>1.3.3 Fortalecer las capacidades de control y fiscalización del Congreso Nacional para proteger los recursos públicos y asegurar su uso eficiente, eficaz y transparente.</v>
          </cell>
        </row>
        <row r="9">
          <cell r="C9" t="str">
            <v>1.4.1 Garantizar la defensa de los intereses nacionales en los espacios terrestre, marítimo y aéreo.</v>
          </cell>
        </row>
        <row r="10">
          <cell r="C10" t="str">
            <v>1.4.2 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instrucciones de la matriz"/>
      <sheetName val="Hoja1"/>
      <sheetName val="Hoja2"/>
    </sheetNames>
    <sheetDataSet>
      <sheetData sheetId="0"/>
      <sheetData sheetId="1" refreshError="1"/>
      <sheetData sheetId="2">
        <row r="3">
          <cell r="A3" t="str">
            <v>Remoto (0-10%)</v>
          </cell>
        </row>
        <row r="4">
          <cell r="A4" t="str">
            <v>Poco probable (10-25%)</v>
          </cell>
        </row>
        <row r="5">
          <cell r="A5" t="str">
            <v>Posible (25-50%)</v>
          </cell>
        </row>
        <row r="6">
          <cell r="A6" t="str">
            <v>Probable (50%-90%)</v>
          </cell>
        </row>
        <row r="7">
          <cell r="A7" t="str">
            <v>Muy Probable (90%-100%)</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 2025-01-08T084646.499" backgroundRefresh="0" connectionId="1" xr16:uid="{7681E732-FEF2-4EFE-BDE8-0608944EC1A3}" autoFormatId="16" applyNumberFormats="0" applyBorderFormats="0" applyFontFormats="0" applyPatternFormats="0" applyAlignmentFormats="0" applyWidthHeightFormats="0">
  <queryTableRefresh nextId="20">
    <queryTableFields count="15">
      <queryTableField id="2" name="Departamento" tableColumnId="2"/>
      <queryTableField id="1" name="ID_POA" tableColumnId="3"/>
      <queryTableField id="3" name="Codigo" tableColumnId="4"/>
      <queryTableField id="4" name="Referencia_contratacion" tableColumnId="5"/>
      <queryTableField id="5" name="Finalidad_contratacion" tableColumnId="6"/>
      <queryTableField id="6" name="Articulo" tableColumnId="7"/>
      <queryTableField id="9" name="Unidad_medida" tableColumnId="8"/>
      <queryTableField id="7" name="Subcuenta" tableColumnId="9"/>
      <queryTableField id="8" name="Cuenta" tableColumnId="10"/>
      <queryTableField id="10" name="Precio" tableColumnId="11"/>
      <queryTableField id="12" name="Primer_trimestre" tableColumnId="12"/>
      <queryTableField id="13" name="Segundo_trimestre" tableColumnId="13"/>
      <queryTableField id="14" name="Tercer_trimestre" tableColumnId="14"/>
      <queryTableField id="15" name="Cuarto_trimestre" tableColumnId="15"/>
      <queryTableField id="16" name="Total" tableColumnId="16"/>
    </queryTableFields>
    <queryTableDeletedFields count="4">
      <deletedField name="Fecha"/>
      <deletedField name="Tipo de elemento"/>
      <deletedField name="Ruta de acceso"/>
      <deletedField name="Modificado"/>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39FCDC-9299-4AFD-BE84-8376330E4277}" name="PACC" displayName="PACC" ref="A1:O1398" tableType="queryTable" totalsRowShown="0" headerRowDxfId="29" headerRowBorderDxfId="28">
  <autoFilter ref="A1:O1398" xr:uid="{3939FCDC-9299-4AFD-BE84-8376330E4277}"/>
  <tableColumns count="15">
    <tableColumn id="2" xr3:uid="{B8DDCE49-A8DF-478B-A58C-57AD1AF19909}" uniqueName="Departamento" name="Departamento" queryTableFieldId="2" dataDxfId="10"/>
    <tableColumn id="3" xr3:uid="{E048E71A-E264-495E-9C1F-D4D48EA903BC}" uniqueName="ID_POA" name="ID_POA" queryTableFieldId="1" dataDxfId="9"/>
    <tableColumn id="4" xr3:uid="{B590699E-68CB-4337-9E31-DE675DDE9C80}" uniqueName="Codigo" name="Codigo" queryTableFieldId="3" dataDxfId="8"/>
    <tableColumn id="5" xr3:uid="{41E26A39-C874-4036-A61F-49808D951B86}" uniqueName="Referencia_contratacion" name="Referencia_contratacion" queryTableFieldId="4" dataDxfId="7"/>
    <tableColumn id="6" xr3:uid="{11A129DD-71BB-4605-B484-BA1445A5D077}" uniqueName="Finalidad_contratacion" name="Finalidad_contratacion" queryTableFieldId="5" dataDxfId="6"/>
    <tableColumn id="7" xr3:uid="{B039D3E6-83C7-426A-8841-3B03488A8CAB}" uniqueName="Articulo" name="Articulo" queryTableFieldId="6" dataDxfId="5"/>
    <tableColumn id="8" xr3:uid="{73C8CAD2-894A-4405-B8EE-B808E6156247}" uniqueName="Unidad_medida" name="Unidad_medida" queryTableFieldId="9" dataDxfId="4"/>
    <tableColumn id="9" xr3:uid="{A239BBE3-1865-4BAE-9297-5F62DD6F9CA5}" uniqueName="Subcuenta" name="Subcuenta" queryTableFieldId="7" dataDxfId="3"/>
    <tableColumn id="10" xr3:uid="{B85D047D-5C20-4255-9FDB-A12AF22B214C}" uniqueName="Cuenta" name="Cuenta" queryTableFieldId="8" dataDxfId="2"/>
    <tableColumn id="11" xr3:uid="{02D0B886-20FC-4F61-BFB4-75AE614DA269}" uniqueName="Precio" name="Precio" queryTableFieldId="10" dataDxfId="1"/>
    <tableColumn id="12" xr3:uid="{AF183039-A246-4278-B933-CFC56A5B3CFB}" uniqueName="Primer_trimestre" name="Primer_trimestre" queryTableFieldId="12" dataDxfId="27"/>
    <tableColumn id="13" xr3:uid="{23F1F000-88DA-4B45-AFC9-D68BB6C81BE8}" uniqueName="Segundo_trimestre" name="Segundo_trimestre" queryTableFieldId="13" dataDxfId="26"/>
    <tableColumn id="14" xr3:uid="{26D5CA8C-E791-4092-8DEF-F97D67AD4440}" uniqueName="Tercer_trimestre" name="Tercer_trimestre" queryTableFieldId="14" dataDxfId="25"/>
    <tableColumn id="15" xr3:uid="{05EDBD26-0DF2-4B5C-AF83-B2F067D803A1}" uniqueName="Cuarto_trimestre" name="Cuarto_trimestre" queryTableFieldId="15" dataDxfId="24"/>
    <tableColumn id="16" xr3:uid="{5A7A5638-E58F-47C8-A5F2-D665DAEEB345}" uniqueName="Total" name="Total" queryTableFieldId="16"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6EB684-2AE7-4EFB-A0C1-E161B47B42B1}" name="PRESUPUESTO" displayName="PRESUPUESTO" ref="A1:E160" totalsRowCount="1" headerRowDxfId="23" headerRowBorderDxfId="22" tableBorderDxfId="21">
  <autoFilter ref="A1:E159" xr:uid="{706EB684-2AE7-4EFB-A0C1-E161B47B42B1}"/>
  <tableColumns count="5">
    <tableColumn id="1" xr3:uid="{59A0DBDD-A71D-4688-9702-AC710B1A5EF8}" name="Producto" dataDxfId="20" totalsRowDxfId="19" dataCellStyle="Normal 4" totalsRowCellStyle="Normal 4"/>
    <tableColumn id="2" xr3:uid="{87E69A84-BBD1-43BB-BD14-7F08BFCD1B1D}" name="Fuente" dataDxfId="18" totalsRowDxfId="17" dataCellStyle="Normal 4" totalsRowCellStyle="Normal 4"/>
    <tableColumn id="3" xr3:uid="{E730F9C7-C2BF-4319-8A08-D2DB789E3B06}" name="Subcuenta" dataDxfId="16" totalsRowDxfId="15" dataCellStyle="Normal 4" totalsRowCellStyle="Normal 4"/>
    <tableColumn id="4" xr3:uid="{521DA0F7-6244-4F3D-AE59-458948370B5E}" name="Nombre" dataDxfId="14" totalsRowDxfId="13" dataCellStyle="Normal 4" totalsRowCellStyle="Normal 4"/>
    <tableColumn id="5" xr3:uid="{BAFC217F-F748-4182-BBBA-10CFE76EF4A7}" name="Presupuesto" totalsRowFunction="sum" dataDxfId="12" totalsRowDxfId="11" dataCellStyle="Moneda 2" totalsRowCellStyle="Moneda 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73FE-EC0E-4AA3-BAD0-E02F6499DCAC}">
  <sheetPr>
    <tabColor rgb="FF002060"/>
    <pageSetUpPr fitToPage="1"/>
  </sheetPr>
  <dimension ref="A14:H46"/>
  <sheetViews>
    <sheetView showGridLines="0" tabSelected="1" view="pageBreakPreview" topLeftCell="A13" zoomScaleNormal="100" zoomScaleSheetLayoutView="100" zoomScalePageLayoutView="70" workbookViewId="0">
      <selection activeCell="F20" sqref="F20"/>
    </sheetView>
  </sheetViews>
  <sheetFormatPr baseColWidth="10" defaultRowHeight="15"/>
  <sheetData>
    <row r="14" ht="15" customHeight="1"/>
    <row r="22" spans="1:8">
      <c r="A22" s="156" t="s">
        <v>91</v>
      </c>
      <c r="B22" s="157"/>
      <c r="C22" s="157"/>
      <c r="D22" s="157"/>
      <c r="E22" s="157"/>
      <c r="F22" s="157"/>
      <c r="G22" s="157"/>
      <c r="H22" s="157"/>
    </row>
    <row r="23" spans="1:8">
      <c r="A23" s="157"/>
      <c r="B23" s="157"/>
      <c r="C23" s="157"/>
      <c r="D23" s="157"/>
      <c r="E23" s="157"/>
      <c r="F23" s="157"/>
      <c r="G23" s="157"/>
      <c r="H23" s="157"/>
    </row>
    <row r="24" spans="1:8">
      <c r="A24" s="157"/>
      <c r="B24" s="157"/>
      <c r="C24" s="157"/>
      <c r="D24" s="157"/>
      <c r="E24" s="157"/>
      <c r="F24" s="157"/>
      <c r="G24" s="157"/>
      <c r="H24" s="157"/>
    </row>
    <row r="25" spans="1:8">
      <c r="A25" s="157"/>
      <c r="B25" s="157"/>
      <c r="C25" s="157"/>
      <c r="D25" s="157"/>
      <c r="E25" s="157"/>
      <c r="F25" s="157"/>
      <c r="G25" s="157"/>
      <c r="H25" s="157"/>
    </row>
    <row r="26" spans="1:8">
      <c r="A26" s="157"/>
      <c r="B26" s="157"/>
      <c r="C26" s="157"/>
      <c r="D26" s="157"/>
      <c r="E26" s="157"/>
      <c r="F26" s="157"/>
      <c r="G26" s="157"/>
      <c r="H26" s="157"/>
    </row>
    <row r="27" spans="1:8">
      <c r="A27" s="157"/>
      <c r="B27" s="157"/>
      <c r="C27" s="157"/>
      <c r="D27" s="157"/>
      <c r="E27" s="157"/>
      <c r="F27" s="157"/>
      <c r="G27" s="157"/>
      <c r="H27" s="157"/>
    </row>
    <row r="28" spans="1:8">
      <c r="A28" s="157"/>
      <c r="B28" s="157"/>
      <c r="C28" s="157"/>
      <c r="D28" s="157"/>
      <c r="E28" s="157"/>
      <c r="F28" s="157"/>
      <c r="G28" s="157"/>
      <c r="H28" s="157"/>
    </row>
    <row r="29" spans="1:8">
      <c r="A29" s="157"/>
      <c r="B29" s="157"/>
      <c r="C29" s="157"/>
      <c r="D29" s="157"/>
      <c r="E29" s="157"/>
      <c r="F29" s="157"/>
      <c r="G29" s="157"/>
      <c r="H29" s="157"/>
    </row>
    <row r="46" spans="1:8" ht="15.75">
      <c r="A46" s="158" t="s">
        <v>0</v>
      </c>
      <c r="B46" s="158"/>
      <c r="C46" s="158"/>
      <c r="D46" s="158"/>
      <c r="E46" s="158"/>
      <c r="F46" s="158"/>
      <c r="G46" s="158"/>
      <c r="H46" s="158"/>
    </row>
  </sheetData>
  <mergeCells count="2">
    <mergeCell ref="A22:H29"/>
    <mergeCell ref="A46:H46"/>
  </mergeCells>
  <pageMargins left="0.7" right="0.7" top="0.75" bottom="0.75" header="0.3" footer="0.3"/>
  <pageSetup scale="99"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D92F-88CA-4348-8F48-864C8FD95156}">
  <sheetPr>
    <tabColor rgb="FF002060"/>
    <pageSetUpPr fitToPage="1"/>
  </sheetPr>
  <dimension ref="A1:O54"/>
  <sheetViews>
    <sheetView showGridLines="0" zoomScale="80" zoomScaleNormal="80" workbookViewId="0">
      <selection activeCell="E44" sqref="E44"/>
    </sheetView>
  </sheetViews>
  <sheetFormatPr baseColWidth="10" defaultColWidth="11.42578125" defaultRowHeight="15"/>
  <cols>
    <col min="1" max="1" width="3.85546875" style="18" customWidth="1"/>
    <col min="2" max="2" width="27" style="18" customWidth="1"/>
    <col min="3" max="3" width="17.42578125" style="18" bestFit="1" customWidth="1"/>
    <col min="4" max="4" width="78.5703125" style="18" bestFit="1" customWidth="1"/>
    <col min="5" max="5" width="35.7109375" style="18" bestFit="1" customWidth="1"/>
    <col min="6" max="15" width="11.42578125" style="18"/>
    <col min="16" max="16384" width="11.42578125" style="21"/>
  </cols>
  <sheetData>
    <row r="1" spans="1:5" ht="15.75" thickBot="1"/>
    <row r="2" spans="1:5" s="32" customFormat="1" ht="21" customHeight="1" thickTop="1">
      <c r="A2" s="21"/>
      <c r="B2" s="197"/>
      <c r="C2" s="230" t="s">
        <v>554</v>
      </c>
      <c r="D2" s="231"/>
      <c r="E2" s="232"/>
    </row>
    <row r="3" spans="1:5" s="32" customFormat="1" ht="21" customHeight="1" thickBot="1">
      <c r="A3" s="21"/>
      <c r="B3" s="198"/>
      <c r="C3" s="233"/>
      <c r="D3" s="234"/>
      <c r="E3" s="235"/>
    </row>
    <row r="4" spans="1:5" s="32" customFormat="1" ht="21" customHeight="1" thickTop="1">
      <c r="A4" s="21"/>
      <c r="B4" s="198"/>
      <c r="C4" s="236" t="s">
        <v>89</v>
      </c>
      <c r="D4" s="237"/>
      <c r="E4" s="238"/>
    </row>
    <row r="5" spans="1:5" s="32" customFormat="1" ht="21" customHeight="1" thickBot="1">
      <c r="A5" s="21"/>
      <c r="B5" s="199"/>
      <c r="C5" s="239"/>
      <c r="D5" s="240"/>
      <c r="E5" s="241"/>
    </row>
    <row r="6" spans="1:5" ht="15.75" thickTop="1"/>
    <row r="8" spans="1:5" ht="20.25">
      <c r="B8" s="45" t="s">
        <v>22</v>
      </c>
      <c r="C8" s="46" t="s">
        <v>23</v>
      </c>
      <c r="D8" s="45" t="s">
        <v>24</v>
      </c>
      <c r="E8" s="45" t="s">
        <v>1031</v>
      </c>
    </row>
    <row r="9" spans="1:5" ht="19.5">
      <c r="B9" s="47">
        <v>1</v>
      </c>
      <c r="C9" s="48" t="s">
        <v>25</v>
      </c>
      <c r="D9" s="49" t="s">
        <v>26</v>
      </c>
      <c r="E9" s="50">
        <f>SUM(DESPACHO!P12:P15)</f>
        <v>2599380</v>
      </c>
    </row>
    <row r="10" spans="1:5" ht="19.5">
      <c r="B10" s="51"/>
      <c r="C10" s="52" t="s">
        <v>27</v>
      </c>
      <c r="D10" s="53" t="s">
        <v>28</v>
      </c>
      <c r="E10" s="50">
        <f>SUM(DESPACHO!P23:P40)</f>
        <v>567980</v>
      </c>
    </row>
    <row r="11" spans="1:5" ht="19.5">
      <c r="B11" s="51"/>
      <c r="C11" s="52" t="s">
        <v>29</v>
      </c>
      <c r="D11" s="53" t="s">
        <v>30</v>
      </c>
      <c r="E11" s="50">
        <f>SUM(DESPACHO!P48:P55)</f>
        <v>189604776</v>
      </c>
    </row>
    <row r="12" spans="1:5" ht="19.5">
      <c r="B12" s="51"/>
      <c r="C12" s="54" t="s">
        <v>31</v>
      </c>
      <c r="D12" s="53" t="s">
        <v>32</v>
      </c>
      <c r="E12" s="50">
        <f>SUM(DESPACHO!P63:P72)</f>
        <v>138490</v>
      </c>
    </row>
    <row r="13" spans="1:5" ht="37.5">
      <c r="B13" s="51"/>
      <c r="C13" s="52" t="s">
        <v>33</v>
      </c>
      <c r="D13" s="53" t="s">
        <v>34</v>
      </c>
      <c r="E13" s="50">
        <f>SUM(DESPACHO!P80:P86)</f>
        <v>3596454</v>
      </c>
    </row>
    <row r="14" spans="1:5" ht="19.5">
      <c r="B14" s="51"/>
      <c r="C14" s="52" t="s">
        <v>35</v>
      </c>
      <c r="D14" s="53" t="s">
        <v>36</v>
      </c>
      <c r="E14" s="50">
        <f>SUM(DESPACHO!P94:P97)</f>
        <v>231600</v>
      </c>
    </row>
    <row r="15" spans="1:5" ht="19.5">
      <c r="B15" s="51"/>
      <c r="C15" s="52" t="s">
        <v>37</v>
      </c>
      <c r="D15" s="53" t="s">
        <v>38</v>
      </c>
      <c r="E15" s="50">
        <f>SUM(DESPACHO!P105:P112)</f>
        <v>1324260</v>
      </c>
    </row>
    <row r="16" spans="1:5" ht="19.5">
      <c r="B16" s="51"/>
      <c r="C16" s="52" t="s">
        <v>39</v>
      </c>
      <c r="D16" s="53" t="s">
        <v>40</v>
      </c>
      <c r="E16" s="50">
        <f>SUM(DESPACHO!P120:P123)</f>
        <v>207300</v>
      </c>
    </row>
    <row r="17" spans="2:5" ht="19.5">
      <c r="B17" s="51"/>
      <c r="C17" s="52" t="s">
        <v>41</v>
      </c>
      <c r="D17" s="53" t="s">
        <v>42</v>
      </c>
      <c r="E17" s="50">
        <f>SUM(DESPACHO!P131:P138)</f>
        <v>1633220</v>
      </c>
    </row>
    <row r="18" spans="2:5" ht="18.75">
      <c r="B18" s="226" t="s">
        <v>1032</v>
      </c>
      <c r="C18" s="227"/>
      <c r="D18" s="228"/>
      <c r="E18" s="55">
        <f>SUM(E9:E17)</f>
        <v>199903460</v>
      </c>
    </row>
    <row r="19" spans="2:5" ht="19.5">
      <c r="B19" s="47">
        <v>2</v>
      </c>
      <c r="C19" s="48" t="s">
        <v>43</v>
      </c>
      <c r="D19" s="49" t="s">
        <v>44</v>
      </c>
      <c r="E19" s="50">
        <f>SUM(DAF!P12:P15)</f>
        <v>23762928</v>
      </c>
    </row>
    <row r="20" spans="2:5" ht="19.5">
      <c r="B20" s="51"/>
      <c r="C20" s="52" t="s">
        <v>45</v>
      </c>
      <c r="D20" s="53" t="s">
        <v>46</v>
      </c>
      <c r="E20" s="50">
        <f>SUM(DAF!P23:P30)</f>
        <v>1296820</v>
      </c>
    </row>
    <row r="21" spans="2:5" ht="19.5">
      <c r="B21" s="51"/>
      <c r="C21" s="52" t="s">
        <v>47</v>
      </c>
      <c r="D21" s="53" t="s">
        <v>48</v>
      </c>
      <c r="E21" s="50">
        <f>SUM(DAF!P38)</f>
        <v>3000</v>
      </c>
    </row>
    <row r="22" spans="2:5" ht="19.5">
      <c r="B22" s="51"/>
      <c r="C22" s="52" t="s">
        <v>49</v>
      </c>
      <c r="D22" s="53" t="s">
        <v>50</v>
      </c>
      <c r="E22" s="50">
        <f>SUM(DAF!P46:P52)</f>
        <v>21869692</v>
      </c>
    </row>
    <row r="23" spans="2:5" ht="19.5">
      <c r="B23" s="51"/>
      <c r="C23" s="52" t="s">
        <v>51</v>
      </c>
      <c r="D23" s="53" t="s">
        <v>52</v>
      </c>
      <c r="E23" s="50">
        <f>SUM(DAF!P60)</f>
        <v>483570</v>
      </c>
    </row>
    <row r="24" spans="2:5" ht="19.5">
      <c r="B24" s="51"/>
      <c r="C24" s="52" t="s">
        <v>53</v>
      </c>
      <c r="D24" s="53" t="s">
        <v>54</v>
      </c>
      <c r="E24" s="50">
        <f>SUM(DAF!P68)</f>
        <v>136500</v>
      </c>
    </row>
    <row r="25" spans="2:5" ht="18.75">
      <c r="B25" s="226" t="s">
        <v>1032</v>
      </c>
      <c r="C25" s="227"/>
      <c r="D25" s="228"/>
      <c r="E25" s="55">
        <f>SUM(E19:E24)</f>
        <v>47552510</v>
      </c>
    </row>
    <row r="26" spans="2:5" ht="36">
      <c r="B26" s="47">
        <v>3</v>
      </c>
      <c r="C26" s="48" t="s">
        <v>55</v>
      </c>
      <c r="D26" s="49" t="s">
        <v>56</v>
      </c>
      <c r="E26" s="50">
        <f>SUM(DEPDPS!P12:P26)</f>
        <v>5779660</v>
      </c>
    </row>
    <row r="27" spans="2:5" ht="19.5">
      <c r="B27" s="51"/>
      <c r="C27" s="52" t="s">
        <v>57</v>
      </c>
      <c r="D27" s="53" t="s">
        <v>58</v>
      </c>
      <c r="E27" s="50">
        <f>SUM(DEPDPS!P34:P48)</f>
        <v>1172880</v>
      </c>
    </row>
    <row r="28" spans="2:5" ht="19.5">
      <c r="B28" s="51"/>
      <c r="C28" s="52" t="s">
        <v>59</v>
      </c>
      <c r="D28" s="53" t="s">
        <v>60</v>
      </c>
      <c r="E28" s="50">
        <f>SUM(DEPDPS!P57:P64)</f>
        <v>696930</v>
      </c>
    </row>
    <row r="29" spans="2:5" ht="19.5">
      <c r="B29" s="51"/>
      <c r="C29" s="52" t="s">
        <v>61</v>
      </c>
      <c r="D29" s="53" t="s">
        <v>62</v>
      </c>
      <c r="E29" s="50">
        <f>SUM(DEPDPS!P72:P84)</f>
        <v>3003000</v>
      </c>
    </row>
    <row r="30" spans="2:5" ht="19.5">
      <c r="B30" s="51"/>
      <c r="C30" s="52" t="s">
        <v>63</v>
      </c>
      <c r="D30" s="53" t="s">
        <v>64</v>
      </c>
      <c r="E30" s="50">
        <f>SUM(DEPDPS!P92:P101)</f>
        <v>439640</v>
      </c>
    </row>
    <row r="31" spans="2:5" ht="18.75">
      <c r="B31" s="226" t="s">
        <v>1032</v>
      </c>
      <c r="C31" s="227"/>
      <c r="D31" s="228"/>
      <c r="E31" s="55">
        <f>SUM(E26:E30)</f>
        <v>11092110</v>
      </c>
    </row>
    <row r="32" spans="2:5" ht="39">
      <c r="B32" s="56">
        <v>4</v>
      </c>
      <c r="C32" s="57" t="s">
        <v>65</v>
      </c>
      <c r="D32" s="58" t="s">
        <v>66</v>
      </c>
      <c r="E32" s="50">
        <f>SUM(DEATRIS!P12:P18)</f>
        <v>189120</v>
      </c>
    </row>
    <row r="33" spans="1:15" ht="37.5">
      <c r="B33" s="51"/>
      <c r="C33" s="52" t="s">
        <v>67</v>
      </c>
      <c r="D33" s="53" t="s">
        <v>68</v>
      </c>
      <c r="E33" s="50">
        <f>SUM(DEATRIS!P26:P31)</f>
        <v>349360</v>
      </c>
    </row>
    <row r="34" spans="1:15" ht="37.5">
      <c r="B34" s="51"/>
      <c r="C34" s="52" t="s">
        <v>69</v>
      </c>
      <c r="D34" s="53" t="s">
        <v>70</v>
      </c>
      <c r="E34" s="50">
        <f>SUM(DEATRIS!P39)</f>
        <v>8000</v>
      </c>
    </row>
    <row r="35" spans="1:15" ht="18.75">
      <c r="B35" s="226" t="s">
        <v>1032</v>
      </c>
      <c r="C35" s="227"/>
      <c r="D35" s="228"/>
      <c r="E35" s="55">
        <f>SUM(E32:E34)</f>
        <v>546480</v>
      </c>
    </row>
    <row r="36" spans="1:15" ht="19.5">
      <c r="B36" s="47">
        <v>5</v>
      </c>
      <c r="C36" s="48" t="s">
        <v>71</v>
      </c>
      <c r="D36" s="49" t="s">
        <v>72</v>
      </c>
      <c r="E36" s="50">
        <f>SUM(ODD!P12:P16)</f>
        <v>11847230</v>
      </c>
    </row>
    <row r="37" spans="1:15" s="18" customFormat="1" ht="18.75">
      <c r="B37" s="226" t="s">
        <v>1032</v>
      </c>
      <c r="C37" s="227"/>
      <c r="D37" s="228"/>
      <c r="E37" s="55">
        <f>SUM(E36:E36)</f>
        <v>11847230</v>
      </c>
    </row>
    <row r="38" spans="1:15" s="18" customFormat="1" ht="19.5">
      <c r="B38" s="47">
        <v>6</v>
      </c>
      <c r="C38" s="48" t="s">
        <v>75</v>
      </c>
      <c r="D38" s="49" t="s">
        <v>76</v>
      </c>
      <c r="E38" s="50">
        <f>SUMIF(PACC!A:A,'RESUMEN FINANCIERO'!C38,PACC!O:O)</f>
        <v>0</v>
      </c>
    </row>
    <row r="39" spans="1:15" s="18" customFormat="1" ht="19.5">
      <c r="B39" s="56"/>
      <c r="C39" s="52" t="s">
        <v>77</v>
      </c>
      <c r="D39" s="53" t="s">
        <v>78</v>
      </c>
      <c r="E39" s="131">
        <f>SUM(DR!P12:P26)</f>
        <v>1165106</v>
      </c>
    </row>
    <row r="40" spans="1:15" s="18" customFormat="1" ht="19.5">
      <c r="B40" s="56"/>
      <c r="C40" s="52" t="s">
        <v>79</v>
      </c>
      <c r="D40" s="53" t="s">
        <v>80</v>
      </c>
      <c r="E40" s="131">
        <f>SUM(DR!P34:P43)</f>
        <v>345600</v>
      </c>
    </row>
    <row r="41" spans="1:15" s="18" customFormat="1" ht="19.5">
      <c r="B41" s="56"/>
      <c r="C41" s="52" t="s">
        <v>81</v>
      </c>
      <c r="D41" s="53" t="s">
        <v>82</v>
      </c>
      <c r="E41" s="131">
        <f>SUM(DR!P51:P69)</f>
        <v>674473</v>
      </c>
    </row>
    <row r="42" spans="1:15" s="18" customFormat="1" ht="19.5">
      <c r="B42" s="56"/>
      <c r="C42" s="52" t="s">
        <v>83</v>
      </c>
      <c r="D42" s="53" t="s">
        <v>84</v>
      </c>
      <c r="E42" s="131">
        <f>SUM(DR!P77:P89)</f>
        <v>2781823</v>
      </c>
    </row>
    <row r="43" spans="1:15" s="18" customFormat="1" ht="19.5">
      <c r="B43" s="51"/>
      <c r="C43" s="52" t="s">
        <v>85</v>
      </c>
      <c r="D43" s="53" t="s">
        <v>86</v>
      </c>
      <c r="E43" s="131">
        <f>SUM(DR!P97:P111)</f>
        <v>616058</v>
      </c>
    </row>
    <row r="44" spans="1:15" s="18" customFormat="1" ht="19.5">
      <c r="B44" s="51"/>
      <c r="C44" s="52" t="s">
        <v>87</v>
      </c>
      <c r="D44" s="53" t="s">
        <v>88</v>
      </c>
      <c r="E44" s="131">
        <f>SUM(DR!P119:P129)</f>
        <v>462520</v>
      </c>
    </row>
    <row r="45" spans="1:15" s="18" customFormat="1" ht="18.75">
      <c r="B45" s="226" t="s">
        <v>1032</v>
      </c>
      <c r="C45" s="227"/>
      <c r="D45" s="228"/>
      <c r="E45" s="59">
        <f>SUM(E38:E44)</f>
        <v>6045580</v>
      </c>
    </row>
    <row r="46" spans="1:15" s="18" customFormat="1" ht="20.25">
      <c r="B46" s="229" t="s">
        <v>1033</v>
      </c>
      <c r="C46" s="229"/>
      <c r="D46" s="229"/>
      <c r="E46" s="60">
        <f>SUM(E18,E25,E31,E35,E37,E45)</f>
        <v>276987370</v>
      </c>
    </row>
    <row r="47" spans="1:15" s="18" customFormat="1" ht="13.5" hidden="1"/>
    <row r="48" spans="1:15" s="20" customFormat="1" ht="13.5" hidden="1">
      <c r="A48" s="18"/>
      <c r="B48" s="18"/>
      <c r="C48" s="18"/>
      <c r="D48" s="18"/>
      <c r="E48" s="18"/>
      <c r="F48" s="18"/>
      <c r="G48" s="18"/>
      <c r="H48" s="18"/>
      <c r="I48" s="18"/>
      <c r="J48" s="18"/>
      <c r="K48" s="18"/>
      <c r="L48" s="18"/>
      <c r="M48" s="18"/>
      <c r="N48" s="18"/>
      <c r="O48" s="18"/>
    </row>
    <row r="49" spans="1:15" s="20" customFormat="1" ht="21" hidden="1">
      <c r="A49" s="18"/>
      <c r="B49" s="18"/>
      <c r="C49" s="18"/>
      <c r="D49" s="18"/>
      <c r="E49" s="61">
        <v>248594847</v>
      </c>
      <c r="F49" s="18"/>
      <c r="G49" s="18"/>
      <c r="H49" s="18"/>
      <c r="I49" s="18"/>
      <c r="J49" s="18"/>
      <c r="K49" s="18"/>
      <c r="L49" s="18"/>
      <c r="M49" s="18"/>
      <c r="N49" s="18"/>
      <c r="O49" s="18"/>
    </row>
    <row r="50" spans="1:15" s="20" customFormat="1" ht="13.5" hidden="1">
      <c r="A50" s="18"/>
      <c r="B50" s="18"/>
      <c r="C50" s="18"/>
      <c r="D50" s="18"/>
      <c r="E50" s="18"/>
      <c r="F50" s="18"/>
      <c r="G50" s="18"/>
      <c r="H50" s="18"/>
      <c r="I50" s="18"/>
      <c r="J50" s="18"/>
      <c r="K50" s="18"/>
      <c r="L50" s="18"/>
      <c r="M50" s="18"/>
      <c r="N50" s="18"/>
      <c r="O50" s="18"/>
    </row>
    <row r="51" spans="1:15" s="20" customFormat="1" ht="19.5" hidden="1">
      <c r="A51" s="18"/>
      <c r="B51" s="18"/>
      <c r="C51" s="18"/>
      <c r="D51" s="18"/>
      <c r="E51" s="62">
        <f>E46-E49</f>
        <v>28392523</v>
      </c>
      <c r="F51" s="18"/>
      <c r="G51" s="18"/>
      <c r="H51" s="18"/>
      <c r="I51" s="18"/>
      <c r="J51" s="18"/>
      <c r="K51" s="18"/>
      <c r="L51" s="18"/>
      <c r="M51" s="18"/>
      <c r="N51" s="18"/>
      <c r="O51" s="18"/>
    </row>
    <row r="54" spans="1:15">
      <c r="E54" s="140"/>
    </row>
  </sheetData>
  <mergeCells count="10">
    <mergeCell ref="B35:D35"/>
    <mergeCell ref="B37:D37"/>
    <mergeCell ref="B45:D45"/>
    <mergeCell ref="B46:D46"/>
    <mergeCell ref="B2:B5"/>
    <mergeCell ref="B18:D18"/>
    <mergeCell ref="B25:D25"/>
    <mergeCell ref="B31:D31"/>
    <mergeCell ref="C2:E3"/>
    <mergeCell ref="C4:E5"/>
  </mergeCells>
  <pageMargins left="0.25" right="0.25" top="0.75" bottom="0.75" header="0.3" footer="0.3"/>
  <pageSetup scale="63" fitToHeight="0"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E97C8-9636-4346-80B0-563C302DD6B8}">
  <dimension ref="A1:O1398"/>
  <sheetViews>
    <sheetView workbookViewId="0">
      <selection activeCell="O2" sqref="O2:O1398"/>
    </sheetView>
  </sheetViews>
  <sheetFormatPr baseColWidth="10" defaultRowHeight="15"/>
  <cols>
    <col min="1" max="1" width="18.42578125" bestFit="1" customWidth="1"/>
    <col min="2" max="2" width="17.85546875" bestFit="1" customWidth="1"/>
    <col min="3" max="3" width="11.7109375" bestFit="1" customWidth="1"/>
    <col min="4" max="4" width="73.85546875" bestFit="1" customWidth="1"/>
    <col min="5" max="5" width="54" bestFit="1" customWidth="1"/>
    <col min="6" max="6" width="81.140625" bestFit="1" customWidth="1"/>
    <col min="7" max="7" width="19.7109375" bestFit="1" customWidth="1"/>
    <col min="8" max="8" width="14.85546875" bestFit="1" customWidth="1"/>
    <col min="9" max="9" width="71" bestFit="1" customWidth="1"/>
    <col min="10" max="10" width="15.140625" bestFit="1" customWidth="1"/>
    <col min="11" max="11" width="21" bestFit="1" customWidth="1"/>
    <col min="12" max="12" width="22.7109375" bestFit="1" customWidth="1"/>
    <col min="13" max="13" width="20.42578125" bestFit="1" customWidth="1"/>
    <col min="14" max="14" width="20.85546875" bestFit="1" customWidth="1"/>
    <col min="15" max="15" width="15.140625" bestFit="1" customWidth="1"/>
    <col min="16" max="16" width="15.7109375" bestFit="1" customWidth="1"/>
  </cols>
  <sheetData>
    <row r="1" spans="1:15">
      <c r="A1" s="65" t="s">
        <v>1034</v>
      </c>
      <c r="B1" s="65" t="s">
        <v>1035</v>
      </c>
      <c r="C1" s="65" t="s">
        <v>1036</v>
      </c>
      <c r="D1" s="65" t="s">
        <v>1037</v>
      </c>
      <c r="E1" s="65" t="s">
        <v>1038</v>
      </c>
      <c r="F1" s="65" t="s">
        <v>1039</v>
      </c>
      <c r="G1" s="65" t="s">
        <v>1040</v>
      </c>
      <c r="H1" s="65" t="s">
        <v>1041</v>
      </c>
      <c r="I1" s="65" t="s">
        <v>1042</v>
      </c>
      <c r="J1" s="65" t="s">
        <v>1043</v>
      </c>
      <c r="K1" s="65" t="s">
        <v>1044</v>
      </c>
      <c r="L1" s="65" t="s">
        <v>1045</v>
      </c>
      <c r="M1" s="65" t="s">
        <v>1046</v>
      </c>
      <c r="N1" s="65" t="s">
        <v>1047</v>
      </c>
      <c r="O1" s="65" t="s">
        <v>1048</v>
      </c>
    </row>
    <row r="2" spans="1:15">
      <c r="A2" s="63" t="s">
        <v>27</v>
      </c>
      <c r="B2" s="63" t="s">
        <v>144</v>
      </c>
      <c r="C2" s="63" t="s">
        <v>1049</v>
      </c>
      <c r="D2" s="63" t="s">
        <v>1965</v>
      </c>
      <c r="E2" s="63" t="s">
        <v>1050</v>
      </c>
      <c r="F2" s="63" t="s">
        <v>1051</v>
      </c>
      <c r="G2" s="63" t="s">
        <v>1052</v>
      </c>
      <c r="H2" s="63" t="s">
        <v>1053</v>
      </c>
      <c r="I2" s="63" t="s">
        <v>1054</v>
      </c>
      <c r="J2" s="64">
        <v>50</v>
      </c>
      <c r="K2">
        <v>0</v>
      </c>
      <c r="L2">
        <v>5</v>
      </c>
      <c r="M2">
        <v>0</v>
      </c>
      <c r="N2">
        <v>0</v>
      </c>
      <c r="O2" s="64">
        <v>250</v>
      </c>
    </row>
    <row r="3" spans="1:15">
      <c r="A3" s="63" t="s">
        <v>27</v>
      </c>
      <c r="B3" s="63" t="s">
        <v>144</v>
      </c>
      <c r="C3" s="63" t="s">
        <v>1055</v>
      </c>
      <c r="D3" s="63" t="s">
        <v>1916</v>
      </c>
      <c r="E3" s="63" t="s">
        <v>1056</v>
      </c>
      <c r="F3" s="63" t="s">
        <v>1057</v>
      </c>
      <c r="G3" s="63" t="s">
        <v>1058</v>
      </c>
      <c r="H3" s="63" t="s">
        <v>1059</v>
      </c>
      <c r="I3" s="63" t="s">
        <v>1054</v>
      </c>
      <c r="J3" s="64">
        <v>850</v>
      </c>
      <c r="K3">
        <v>3</v>
      </c>
      <c r="L3">
        <v>0</v>
      </c>
      <c r="M3">
        <v>3</v>
      </c>
      <c r="N3">
        <v>0</v>
      </c>
      <c r="O3" s="64">
        <v>5100</v>
      </c>
    </row>
    <row r="4" spans="1:15">
      <c r="A4" s="63" t="s">
        <v>27</v>
      </c>
      <c r="B4" s="63" t="s">
        <v>147</v>
      </c>
      <c r="C4" s="63" t="s">
        <v>1060</v>
      </c>
      <c r="D4" s="63" t="s">
        <v>1061</v>
      </c>
      <c r="E4" s="63" t="s">
        <v>1050</v>
      </c>
      <c r="F4" s="63" t="s">
        <v>1062</v>
      </c>
      <c r="G4" s="63" t="s">
        <v>1063</v>
      </c>
      <c r="H4" s="63" t="s">
        <v>1064</v>
      </c>
      <c r="I4" s="63" t="s">
        <v>1054</v>
      </c>
      <c r="J4" s="64">
        <v>300</v>
      </c>
      <c r="K4">
        <v>10</v>
      </c>
      <c r="L4">
        <v>10</v>
      </c>
      <c r="M4">
        <v>10</v>
      </c>
      <c r="N4">
        <v>3</v>
      </c>
      <c r="O4" s="64">
        <v>9900</v>
      </c>
    </row>
    <row r="5" spans="1:15">
      <c r="A5" s="63" t="s">
        <v>27</v>
      </c>
      <c r="B5" s="63" t="s">
        <v>144</v>
      </c>
      <c r="C5" s="63" t="s">
        <v>1065</v>
      </c>
      <c r="D5" s="63" t="s">
        <v>1906</v>
      </c>
      <c r="E5" s="63" t="s">
        <v>1067</v>
      </c>
      <c r="F5" s="63" t="s">
        <v>1068</v>
      </c>
      <c r="G5" s="63" t="s">
        <v>1069</v>
      </c>
      <c r="H5" s="63" t="s">
        <v>1070</v>
      </c>
      <c r="I5" s="63" t="s">
        <v>1054</v>
      </c>
      <c r="J5" s="64">
        <v>270</v>
      </c>
      <c r="K5">
        <v>0</v>
      </c>
      <c r="L5">
        <v>2</v>
      </c>
      <c r="M5">
        <v>0</v>
      </c>
      <c r="N5">
        <v>0</v>
      </c>
      <c r="O5" s="64">
        <v>540</v>
      </c>
    </row>
    <row r="6" spans="1:15">
      <c r="A6" s="63" t="s">
        <v>27</v>
      </c>
      <c r="B6" s="63" t="s">
        <v>147</v>
      </c>
      <c r="C6" s="63" t="s">
        <v>1049</v>
      </c>
      <c r="D6" s="63" t="s">
        <v>1965</v>
      </c>
      <c r="E6" s="63" t="s">
        <v>1050</v>
      </c>
      <c r="F6" s="63" t="s">
        <v>1051</v>
      </c>
      <c r="G6" s="63" t="s">
        <v>1052</v>
      </c>
      <c r="H6" s="63" t="s">
        <v>1053</v>
      </c>
      <c r="I6" s="63" t="s">
        <v>1054</v>
      </c>
      <c r="J6" s="64">
        <v>50</v>
      </c>
      <c r="K6">
        <v>5</v>
      </c>
      <c r="L6">
        <v>10</v>
      </c>
      <c r="M6">
        <v>5</v>
      </c>
      <c r="N6">
        <v>5</v>
      </c>
      <c r="O6" s="64">
        <v>1250</v>
      </c>
    </row>
    <row r="7" spans="1:15">
      <c r="A7" s="63" t="s">
        <v>27</v>
      </c>
      <c r="B7" s="63" t="s">
        <v>147</v>
      </c>
      <c r="C7" s="63" t="s">
        <v>1071</v>
      </c>
      <c r="D7" s="63" t="s">
        <v>1965</v>
      </c>
      <c r="E7" s="63" t="s">
        <v>1050</v>
      </c>
      <c r="F7" s="63" t="s">
        <v>1072</v>
      </c>
      <c r="G7" s="63" t="s">
        <v>1052</v>
      </c>
      <c r="H7" s="63" t="s">
        <v>1053</v>
      </c>
      <c r="I7" s="63" t="s">
        <v>1054</v>
      </c>
      <c r="J7" s="64">
        <v>500</v>
      </c>
      <c r="K7">
        <v>1</v>
      </c>
      <c r="M7">
        <v>1</v>
      </c>
      <c r="O7" s="64">
        <v>1000</v>
      </c>
    </row>
    <row r="8" spans="1:15">
      <c r="A8" s="63" t="s">
        <v>27</v>
      </c>
      <c r="B8" s="63" t="s">
        <v>144</v>
      </c>
      <c r="C8" s="63" t="s">
        <v>1073</v>
      </c>
      <c r="D8" s="63" t="s">
        <v>1966</v>
      </c>
      <c r="E8" s="63" t="s">
        <v>1050</v>
      </c>
      <c r="F8" s="63" t="s">
        <v>1074</v>
      </c>
      <c r="G8" s="63" t="s">
        <v>1058</v>
      </c>
      <c r="H8" s="63" t="s">
        <v>1199</v>
      </c>
      <c r="I8" s="63" t="s">
        <v>1054</v>
      </c>
      <c r="J8" s="64">
        <v>350</v>
      </c>
      <c r="K8">
        <v>0</v>
      </c>
      <c r="L8">
        <v>4</v>
      </c>
      <c r="M8">
        <v>0</v>
      </c>
      <c r="N8">
        <v>0</v>
      </c>
      <c r="O8" s="64">
        <v>1400</v>
      </c>
    </row>
    <row r="9" spans="1:15">
      <c r="A9" s="63" t="s">
        <v>27</v>
      </c>
      <c r="B9" s="63" t="s">
        <v>144</v>
      </c>
      <c r="C9" s="63" t="s">
        <v>1075</v>
      </c>
      <c r="D9" s="63" t="s">
        <v>1965</v>
      </c>
      <c r="E9" s="63" t="s">
        <v>1050</v>
      </c>
      <c r="F9" s="63" t="s">
        <v>1076</v>
      </c>
      <c r="G9" s="63" t="s">
        <v>1052</v>
      </c>
      <c r="H9" s="63" t="s">
        <v>1053</v>
      </c>
      <c r="I9" s="63" t="s">
        <v>1054</v>
      </c>
      <c r="J9" s="64">
        <v>500</v>
      </c>
      <c r="K9">
        <v>0</v>
      </c>
      <c r="L9">
        <v>30</v>
      </c>
      <c r="M9">
        <v>0</v>
      </c>
      <c r="N9">
        <v>0</v>
      </c>
      <c r="O9" s="64">
        <v>15000</v>
      </c>
    </row>
    <row r="10" spans="1:15">
      <c r="A10" s="63" t="s">
        <v>27</v>
      </c>
      <c r="B10" s="63" t="s">
        <v>147</v>
      </c>
      <c r="C10" s="63" t="s">
        <v>1077</v>
      </c>
      <c r="D10" s="63" t="s">
        <v>1967</v>
      </c>
      <c r="E10" s="63" t="s">
        <v>1050</v>
      </c>
      <c r="F10" s="63" t="s">
        <v>1078</v>
      </c>
      <c r="G10" s="63" t="s">
        <v>1052</v>
      </c>
      <c r="H10" s="63" t="s">
        <v>1053</v>
      </c>
      <c r="I10" s="63" t="s">
        <v>1054</v>
      </c>
      <c r="J10" s="64">
        <v>500</v>
      </c>
      <c r="K10">
        <v>1</v>
      </c>
      <c r="M10">
        <v>1</v>
      </c>
      <c r="O10" s="64">
        <v>1000</v>
      </c>
    </row>
    <row r="11" spans="1:15">
      <c r="A11" s="63" t="s">
        <v>27</v>
      </c>
      <c r="B11" s="63" t="s">
        <v>144</v>
      </c>
      <c r="C11" s="63" t="s">
        <v>1060</v>
      </c>
      <c r="D11" s="63" t="s">
        <v>1061</v>
      </c>
      <c r="E11" s="63" t="s">
        <v>1050</v>
      </c>
      <c r="F11" s="63" t="s">
        <v>1062</v>
      </c>
      <c r="G11" s="63" t="s">
        <v>1063</v>
      </c>
      <c r="H11" s="63" t="s">
        <v>1064</v>
      </c>
      <c r="I11" s="63" t="s">
        <v>1054</v>
      </c>
      <c r="J11" s="64">
        <v>300</v>
      </c>
      <c r="K11">
        <v>0</v>
      </c>
      <c r="L11">
        <v>2</v>
      </c>
      <c r="M11">
        <v>0</v>
      </c>
      <c r="N11">
        <v>0</v>
      </c>
      <c r="O11" s="64">
        <v>600</v>
      </c>
    </row>
    <row r="12" spans="1:15">
      <c r="A12" s="63" t="s">
        <v>27</v>
      </c>
      <c r="B12" s="63" t="s">
        <v>144</v>
      </c>
      <c r="C12" s="63" t="s">
        <v>1079</v>
      </c>
      <c r="D12" s="63" t="s">
        <v>1906</v>
      </c>
      <c r="E12" s="63" t="s">
        <v>1067</v>
      </c>
      <c r="F12" s="63" t="s">
        <v>1080</v>
      </c>
      <c r="G12" s="63" t="s">
        <v>1081</v>
      </c>
      <c r="H12" s="63" t="s">
        <v>1070</v>
      </c>
      <c r="I12" s="63" t="s">
        <v>1054</v>
      </c>
      <c r="J12" s="64">
        <v>120</v>
      </c>
      <c r="K12">
        <v>0</v>
      </c>
      <c r="L12">
        <v>2</v>
      </c>
      <c r="M12">
        <v>0</v>
      </c>
      <c r="N12">
        <v>0</v>
      </c>
      <c r="O12" s="64">
        <v>240</v>
      </c>
    </row>
    <row r="13" spans="1:15">
      <c r="A13" s="63" t="s">
        <v>63</v>
      </c>
      <c r="B13" s="63" t="s">
        <v>785</v>
      </c>
      <c r="C13" s="63" t="s">
        <v>1090</v>
      </c>
      <c r="D13" s="63" t="s">
        <v>1913</v>
      </c>
      <c r="E13" s="63" t="s">
        <v>2002</v>
      </c>
      <c r="F13" s="63" t="s">
        <v>1091</v>
      </c>
      <c r="G13" s="63" t="s">
        <v>1087</v>
      </c>
      <c r="H13" s="63" t="s">
        <v>1092</v>
      </c>
      <c r="I13" s="63" t="s">
        <v>1054</v>
      </c>
      <c r="J13" s="64">
        <v>300</v>
      </c>
      <c r="K13">
        <v>0</v>
      </c>
      <c r="L13">
        <v>0</v>
      </c>
      <c r="M13">
        <v>1</v>
      </c>
      <c r="N13">
        <v>0</v>
      </c>
      <c r="O13" s="64">
        <v>300</v>
      </c>
    </row>
    <row r="14" spans="1:15">
      <c r="A14" s="63" t="s">
        <v>35</v>
      </c>
      <c r="B14" s="63" t="s">
        <v>428</v>
      </c>
      <c r="C14" s="63" t="s">
        <v>1060</v>
      </c>
      <c r="D14" s="63" t="s">
        <v>1061</v>
      </c>
      <c r="E14" s="63" t="s">
        <v>1050</v>
      </c>
      <c r="F14" s="63" t="s">
        <v>1062</v>
      </c>
      <c r="G14" s="63" t="s">
        <v>1063</v>
      </c>
      <c r="H14" s="63" t="s">
        <v>1064</v>
      </c>
      <c r="I14" s="63" t="s">
        <v>1054</v>
      </c>
      <c r="J14" s="64">
        <v>300</v>
      </c>
      <c r="K14">
        <v>3</v>
      </c>
      <c r="L14">
        <v>3</v>
      </c>
      <c r="M14">
        <v>3</v>
      </c>
      <c r="N14">
        <v>3</v>
      </c>
      <c r="O14" s="64">
        <v>3600</v>
      </c>
    </row>
    <row r="15" spans="1:15">
      <c r="A15" s="63" t="s">
        <v>35</v>
      </c>
      <c r="B15" s="63" t="s">
        <v>431</v>
      </c>
      <c r="C15" s="63" t="s">
        <v>1093</v>
      </c>
      <c r="D15" s="63" t="s">
        <v>1921</v>
      </c>
      <c r="E15" s="63" t="s">
        <v>1094</v>
      </c>
      <c r="F15" s="63" t="s">
        <v>1095</v>
      </c>
      <c r="G15" s="63" t="s">
        <v>1087</v>
      </c>
      <c r="H15" s="63" t="s">
        <v>1096</v>
      </c>
      <c r="I15" s="63" t="s">
        <v>1097</v>
      </c>
      <c r="J15" s="64">
        <v>40000</v>
      </c>
      <c r="K15">
        <v>1</v>
      </c>
      <c r="L15">
        <v>1</v>
      </c>
      <c r="M15">
        <v>2</v>
      </c>
      <c r="N15">
        <v>1</v>
      </c>
      <c r="O15" s="64">
        <v>200000</v>
      </c>
    </row>
    <row r="16" spans="1:15">
      <c r="A16" s="63" t="s">
        <v>35</v>
      </c>
      <c r="B16" s="63" t="s">
        <v>434</v>
      </c>
      <c r="C16" s="63" t="s">
        <v>1098</v>
      </c>
      <c r="D16" s="63" t="s">
        <v>1921</v>
      </c>
      <c r="E16" s="63" t="s">
        <v>1094</v>
      </c>
      <c r="F16" s="63" t="s">
        <v>1099</v>
      </c>
      <c r="G16" s="63" t="s">
        <v>1087</v>
      </c>
      <c r="H16" s="63" t="s">
        <v>1096</v>
      </c>
      <c r="I16" s="63" t="s">
        <v>1097</v>
      </c>
      <c r="J16" s="64">
        <v>14000</v>
      </c>
      <c r="K16">
        <v>1</v>
      </c>
      <c r="L16">
        <v>0</v>
      </c>
      <c r="M16">
        <v>1</v>
      </c>
      <c r="N16">
        <v>0</v>
      </c>
      <c r="O16" s="64">
        <v>28000</v>
      </c>
    </row>
    <row r="17" spans="1:15">
      <c r="A17" s="63" t="s">
        <v>37</v>
      </c>
      <c r="B17" s="63" t="s">
        <v>453</v>
      </c>
      <c r="C17" s="63" t="s">
        <v>1060</v>
      </c>
      <c r="D17" s="63" t="s">
        <v>1061</v>
      </c>
      <c r="E17" s="63" t="s">
        <v>1050</v>
      </c>
      <c r="F17" s="63" t="s">
        <v>1062</v>
      </c>
      <c r="G17" s="63" t="s">
        <v>1063</v>
      </c>
      <c r="H17" s="63" t="s">
        <v>1064</v>
      </c>
      <c r="I17" s="63" t="s">
        <v>1054</v>
      </c>
      <c r="J17" s="64">
        <v>300</v>
      </c>
      <c r="K17">
        <v>1</v>
      </c>
      <c r="L17">
        <v>1</v>
      </c>
      <c r="M17">
        <v>1</v>
      </c>
      <c r="N17">
        <v>1</v>
      </c>
      <c r="O17" s="64">
        <v>1200</v>
      </c>
    </row>
    <row r="18" spans="1:15">
      <c r="A18" s="63" t="s">
        <v>37</v>
      </c>
      <c r="B18" s="63" t="s">
        <v>453</v>
      </c>
      <c r="C18" s="63" t="s">
        <v>1100</v>
      </c>
      <c r="D18" s="63" t="s">
        <v>1965</v>
      </c>
      <c r="E18" s="63" t="s">
        <v>1050</v>
      </c>
      <c r="F18" s="63" t="s">
        <v>1101</v>
      </c>
      <c r="G18" s="63" t="s">
        <v>1087</v>
      </c>
      <c r="H18" s="63" t="s">
        <v>1053</v>
      </c>
      <c r="I18" s="63" t="s">
        <v>1054</v>
      </c>
      <c r="J18" s="64">
        <v>3000</v>
      </c>
      <c r="K18">
        <v>1</v>
      </c>
      <c r="L18">
        <v>0</v>
      </c>
      <c r="M18">
        <v>0</v>
      </c>
      <c r="N18">
        <v>0</v>
      </c>
      <c r="O18" s="64">
        <v>3000</v>
      </c>
    </row>
    <row r="19" spans="1:15">
      <c r="A19" s="63" t="s">
        <v>37</v>
      </c>
      <c r="B19" s="63" t="s">
        <v>456</v>
      </c>
      <c r="C19" s="63" t="s">
        <v>1102</v>
      </c>
      <c r="D19" s="63" t="s">
        <v>1906</v>
      </c>
      <c r="E19" s="63" t="s">
        <v>1067</v>
      </c>
      <c r="F19" s="63" t="s">
        <v>1104</v>
      </c>
      <c r="G19" s="63" t="s">
        <v>1105</v>
      </c>
      <c r="H19" s="63" t="s">
        <v>1070</v>
      </c>
      <c r="I19" s="63" t="s">
        <v>1054</v>
      </c>
      <c r="J19" s="64">
        <v>200</v>
      </c>
      <c r="K19">
        <v>0</v>
      </c>
      <c r="L19">
        <v>1</v>
      </c>
      <c r="M19">
        <v>0</v>
      </c>
      <c r="N19">
        <v>0</v>
      </c>
      <c r="O19" s="64">
        <v>200</v>
      </c>
    </row>
    <row r="20" spans="1:15">
      <c r="A20" s="63" t="s">
        <v>37</v>
      </c>
      <c r="B20" s="63" t="s">
        <v>456</v>
      </c>
      <c r="C20" s="63" t="s">
        <v>1065</v>
      </c>
      <c r="D20" s="63" t="s">
        <v>1906</v>
      </c>
      <c r="E20" s="63" t="s">
        <v>1067</v>
      </c>
      <c r="F20" s="63" t="s">
        <v>1068</v>
      </c>
      <c r="G20" s="63" t="s">
        <v>1069</v>
      </c>
      <c r="H20" s="63" t="s">
        <v>1070</v>
      </c>
      <c r="I20" s="63" t="s">
        <v>1054</v>
      </c>
      <c r="J20" s="64">
        <v>270</v>
      </c>
      <c r="K20">
        <v>0</v>
      </c>
      <c r="L20">
        <v>1</v>
      </c>
      <c r="M20">
        <v>0</v>
      </c>
      <c r="N20">
        <v>0</v>
      </c>
      <c r="O20" s="64">
        <v>270</v>
      </c>
    </row>
    <row r="21" spans="1:15">
      <c r="A21" s="63" t="s">
        <v>37</v>
      </c>
      <c r="B21" s="63" t="s">
        <v>459</v>
      </c>
      <c r="C21" s="63" t="s">
        <v>1060</v>
      </c>
      <c r="D21" s="63" t="s">
        <v>1061</v>
      </c>
      <c r="E21" s="63" t="s">
        <v>1050</v>
      </c>
      <c r="F21" s="63" t="s">
        <v>1062</v>
      </c>
      <c r="G21" s="63" t="s">
        <v>1063</v>
      </c>
      <c r="H21" s="63" t="s">
        <v>1064</v>
      </c>
      <c r="I21" s="63" t="s">
        <v>1054</v>
      </c>
      <c r="J21" s="64">
        <v>300</v>
      </c>
      <c r="K21">
        <v>0</v>
      </c>
      <c r="L21">
        <v>0</v>
      </c>
      <c r="M21">
        <v>3</v>
      </c>
      <c r="N21">
        <v>0</v>
      </c>
      <c r="O21" s="64">
        <v>900</v>
      </c>
    </row>
    <row r="22" spans="1:15">
      <c r="A22" s="63" t="s">
        <v>37</v>
      </c>
      <c r="B22" s="63" t="s">
        <v>459</v>
      </c>
      <c r="C22" s="63" t="s">
        <v>1106</v>
      </c>
      <c r="D22" s="63" t="s">
        <v>1965</v>
      </c>
      <c r="E22" s="63" t="s">
        <v>1050</v>
      </c>
      <c r="F22" s="63" t="s">
        <v>1107</v>
      </c>
      <c r="G22" s="63" t="s">
        <v>1052</v>
      </c>
      <c r="H22" s="63" t="s">
        <v>1053</v>
      </c>
      <c r="I22" s="63" t="s">
        <v>1054</v>
      </c>
      <c r="J22" s="64">
        <v>60</v>
      </c>
      <c r="K22">
        <v>0</v>
      </c>
      <c r="L22">
        <v>0</v>
      </c>
      <c r="M22">
        <v>2</v>
      </c>
      <c r="N22">
        <v>0</v>
      </c>
      <c r="O22" s="64">
        <v>120</v>
      </c>
    </row>
    <row r="23" spans="1:15">
      <c r="A23" s="63" t="s">
        <v>37</v>
      </c>
      <c r="B23" s="63" t="s">
        <v>459</v>
      </c>
      <c r="C23" s="63" t="s">
        <v>1049</v>
      </c>
      <c r="D23" s="63" t="s">
        <v>1965</v>
      </c>
      <c r="E23" s="63" t="s">
        <v>1050</v>
      </c>
      <c r="F23" s="63" t="s">
        <v>1051</v>
      </c>
      <c r="G23" s="63" t="s">
        <v>1052</v>
      </c>
      <c r="H23" s="63" t="s">
        <v>1053</v>
      </c>
      <c r="I23" s="63" t="s">
        <v>1054</v>
      </c>
      <c r="J23" s="64">
        <v>50</v>
      </c>
      <c r="K23">
        <v>0</v>
      </c>
      <c r="L23">
        <v>0</v>
      </c>
      <c r="M23">
        <v>3</v>
      </c>
      <c r="N23">
        <v>0</v>
      </c>
      <c r="O23" s="64">
        <v>150</v>
      </c>
    </row>
    <row r="24" spans="1:15">
      <c r="A24" s="63" t="s">
        <v>37</v>
      </c>
      <c r="B24" s="63" t="s">
        <v>453</v>
      </c>
      <c r="C24" s="63" t="s">
        <v>1049</v>
      </c>
      <c r="D24" s="63" t="s">
        <v>1965</v>
      </c>
      <c r="E24" s="63" t="s">
        <v>1050</v>
      </c>
      <c r="F24" s="63" t="s">
        <v>1051</v>
      </c>
      <c r="G24" s="63" t="s">
        <v>1052</v>
      </c>
      <c r="H24" s="63" t="s">
        <v>1053</v>
      </c>
      <c r="I24" s="63" t="s">
        <v>1054</v>
      </c>
      <c r="J24" s="64">
        <v>50</v>
      </c>
      <c r="K24">
        <v>1</v>
      </c>
      <c r="L24">
        <v>1</v>
      </c>
      <c r="M24">
        <v>0</v>
      </c>
      <c r="N24">
        <v>2</v>
      </c>
      <c r="O24" s="64">
        <v>200</v>
      </c>
    </row>
    <row r="25" spans="1:15">
      <c r="A25" s="63" t="s">
        <v>37</v>
      </c>
      <c r="B25" s="63" t="s">
        <v>453</v>
      </c>
      <c r="C25" s="63" t="s">
        <v>1106</v>
      </c>
      <c r="D25" s="63" t="s">
        <v>1965</v>
      </c>
      <c r="E25" s="63" t="s">
        <v>1050</v>
      </c>
      <c r="F25" s="63" t="s">
        <v>1107</v>
      </c>
      <c r="G25" s="63" t="s">
        <v>1052</v>
      </c>
      <c r="H25" s="63" t="s">
        <v>1053</v>
      </c>
      <c r="I25" s="63" t="s">
        <v>1054</v>
      </c>
      <c r="J25" s="64">
        <v>60</v>
      </c>
      <c r="K25">
        <v>2</v>
      </c>
      <c r="L25">
        <v>0</v>
      </c>
      <c r="M25">
        <v>0</v>
      </c>
      <c r="N25">
        <v>0</v>
      </c>
      <c r="O25" s="64">
        <v>120</v>
      </c>
    </row>
    <row r="26" spans="1:15">
      <c r="A26" s="63" t="s">
        <v>57</v>
      </c>
      <c r="B26" s="63" t="s">
        <v>687</v>
      </c>
      <c r="C26" s="63" t="s">
        <v>1108</v>
      </c>
      <c r="D26" s="63" t="s">
        <v>1965</v>
      </c>
      <c r="E26" s="63" t="s">
        <v>1050</v>
      </c>
      <c r="F26" s="63" t="s">
        <v>1109</v>
      </c>
      <c r="G26" s="63" t="s">
        <v>1052</v>
      </c>
      <c r="H26" s="63" t="s">
        <v>1053</v>
      </c>
      <c r="I26" s="63" t="s">
        <v>1054</v>
      </c>
      <c r="J26" s="64">
        <v>600</v>
      </c>
      <c r="K26">
        <v>0</v>
      </c>
      <c r="L26">
        <v>1</v>
      </c>
      <c r="M26">
        <v>1</v>
      </c>
      <c r="N26">
        <v>1</v>
      </c>
      <c r="O26" s="64">
        <v>1800</v>
      </c>
    </row>
    <row r="27" spans="1:15">
      <c r="A27" s="63" t="s">
        <v>57</v>
      </c>
      <c r="B27" s="63" t="s">
        <v>690</v>
      </c>
      <c r="C27" s="63" t="s">
        <v>1108</v>
      </c>
      <c r="D27" s="63" t="s">
        <v>1965</v>
      </c>
      <c r="E27" s="63" t="s">
        <v>1050</v>
      </c>
      <c r="F27" s="63" t="s">
        <v>1109</v>
      </c>
      <c r="G27" s="63" t="s">
        <v>1052</v>
      </c>
      <c r="H27" s="63" t="s">
        <v>1053</v>
      </c>
      <c r="I27" s="63" t="s">
        <v>1054</v>
      </c>
      <c r="J27" s="64">
        <v>600</v>
      </c>
      <c r="K27">
        <v>4</v>
      </c>
      <c r="L27">
        <v>4</v>
      </c>
      <c r="M27">
        <v>0</v>
      </c>
      <c r="N27">
        <v>4</v>
      </c>
      <c r="O27" s="64">
        <v>7200</v>
      </c>
    </row>
    <row r="28" spans="1:15">
      <c r="A28" s="63" t="s">
        <v>57</v>
      </c>
      <c r="B28" s="63" t="s">
        <v>693</v>
      </c>
      <c r="C28" s="63" t="s">
        <v>1108</v>
      </c>
      <c r="D28" s="63" t="s">
        <v>1965</v>
      </c>
      <c r="E28" s="63" t="s">
        <v>1050</v>
      </c>
      <c r="F28" s="63" t="s">
        <v>1109</v>
      </c>
      <c r="G28" s="63" t="s">
        <v>1052</v>
      </c>
      <c r="H28" s="63" t="s">
        <v>1053</v>
      </c>
      <c r="I28" s="63" t="s">
        <v>1054</v>
      </c>
      <c r="J28" s="64">
        <v>600</v>
      </c>
      <c r="K28">
        <v>1</v>
      </c>
      <c r="L28">
        <v>1</v>
      </c>
      <c r="M28">
        <v>1</v>
      </c>
      <c r="N28">
        <v>1</v>
      </c>
      <c r="O28" s="64">
        <v>2400</v>
      </c>
    </row>
    <row r="29" spans="1:15">
      <c r="A29" s="63" t="s">
        <v>85</v>
      </c>
      <c r="B29" s="63" t="s">
        <v>995</v>
      </c>
      <c r="C29" s="63" t="s">
        <v>1110</v>
      </c>
      <c r="D29" s="63" t="s">
        <v>1913</v>
      </c>
      <c r="E29" s="63" t="s">
        <v>2002</v>
      </c>
      <c r="F29" s="63" t="s">
        <v>1111</v>
      </c>
      <c r="G29" s="63" t="s">
        <v>1087</v>
      </c>
      <c r="H29" s="63" t="s">
        <v>1092</v>
      </c>
      <c r="I29" s="63" t="s">
        <v>1054</v>
      </c>
      <c r="J29" s="64">
        <v>15</v>
      </c>
      <c r="K29">
        <v>5</v>
      </c>
      <c r="L29">
        <v>0</v>
      </c>
      <c r="M29">
        <v>5</v>
      </c>
      <c r="N29">
        <v>0</v>
      </c>
      <c r="O29" s="64">
        <v>150</v>
      </c>
    </row>
    <row r="30" spans="1:15">
      <c r="A30" s="63" t="s">
        <v>85</v>
      </c>
      <c r="B30" s="63" t="s">
        <v>996</v>
      </c>
      <c r="C30" s="63" t="s">
        <v>1112</v>
      </c>
      <c r="D30" s="63" t="s">
        <v>1968</v>
      </c>
      <c r="E30" s="63" t="s">
        <v>1113</v>
      </c>
      <c r="F30" s="63" t="s">
        <v>1114</v>
      </c>
      <c r="G30" s="63" t="s">
        <v>1087</v>
      </c>
      <c r="H30" s="63" t="s">
        <v>1115</v>
      </c>
      <c r="I30" s="63" t="s">
        <v>1097</v>
      </c>
      <c r="J30" s="64">
        <v>5000</v>
      </c>
      <c r="K30">
        <v>1</v>
      </c>
      <c r="L30">
        <v>0</v>
      </c>
      <c r="M30">
        <v>0</v>
      </c>
      <c r="N30">
        <v>0</v>
      </c>
      <c r="O30" s="64">
        <v>5000</v>
      </c>
    </row>
    <row r="31" spans="1:15">
      <c r="A31" s="63" t="s">
        <v>37</v>
      </c>
      <c r="B31" s="63" t="s">
        <v>462</v>
      </c>
      <c r="C31" s="63" t="s">
        <v>1060</v>
      </c>
      <c r="D31" s="63" t="s">
        <v>1061</v>
      </c>
      <c r="E31" s="63" t="s">
        <v>1050</v>
      </c>
      <c r="F31" s="63" t="s">
        <v>1062</v>
      </c>
      <c r="G31" s="63" t="s">
        <v>1063</v>
      </c>
      <c r="H31" s="63" t="s">
        <v>1064</v>
      </c>
      <c r="I31" s="63" t="s">
        <v>1054</v>
      </c>
      <c r="J31" s="64">
        <v>300</v>
      </c>
      <c r="K31">
        <v>0</v>
      </c>
      <c r="L31">
        <v>0</v>
      </c>
      <c r="M31">
        <v>0</v>
      </c>
      <c r="N31">
        <v>6</v>
      </c>
      <c r="O31" s="64">
        <v>1800</v>
      </c>
    </row>
    <row r="32" spans="1:15">
      <c r="A32" s="63" t="s">
        <v>37</v>
      </c>
      <c r="B32" s="63" t="s">
        <v>462</v>
      </c>
      <c r="C32" s="63" t="s">
        <v>1049</v>
      </c>
      <c r="D32" s="63" t="s">
        <v>1965</v>
      </c>
      <c r="E32" s="63" t="s">
        <v>1050</v>
      </c>
      <c r="F32" s="63" t="s">
        <v>1051</v>
      </c>
      <c r="G32" s="63" t="s">
        <v>1052</v>
      </c>
      <c r="H32" s="63" t="s">
        <v>1053</v>
      </c>
      <c r="I32" s="63" t="s">
        <v>1054</v>
      </c>
      <c r="J32" s="64">
        <v>50</v>
      </c>
      <c r="K32">
        <v>0</v>
      </c>
      <c r="L32">
        <v>0</v>
      </c>
      <c r="M32">
        <v>0</v>
      </c>
      <c r="N32">
        <v>1</v>
      </c>
      <c r="O32" s="64">
        <v>50</v>
      </c>
    </row>
    <row r="33" spans="1:15">
      <c r="A33" s="63" t="s">
        <v>37</v>
      </c>
      <c r="B33" s="63" t="s">
        <v>462</v>
      </c>
      <c r="C33" s="63" t="s">
        <v>1100</v>
      </c>
      <c r="D33" s="63" t="s">
        <v>1965</v>
      </c>
      <c r="E33" s="63" t="s">
        <v>1050</v>
      </c>
      <c r="F33" s="63" t="s">
        <v>1101</v>
      </c>
      <c r="G33" s="63" t="s">
        <v>1087</v>
      </c>
      <c r="H33" s="63" t="s">
        <v>1053</v>
      </c>
      <c r="I33" s="63" t="s">
        <v>1054</v>
      </c>
      <c r="J33" s="64">
        <v>3000</v>
      </c>
      <c r="K33">
        <v>0</v>
      </c>
      <c r="L33">
        <v>0</v>
      </c>
      <c r="M33">
        <v>0</v>
      </c>
      <c r="N33">
        <v>3</v>
      </c>
      <c r="O33" s="64">
        <v>9000</v>
      </c>
    </row>
    <row r="34" spans="1:15">
      <c r="A34" s="63" t="s">
        <v>63</v>
      </c>
      <c r="B34" s="63" t="s">
        <v>782</v>
      </c>
      <c r="C34" s="63" t="s">
        <v>1049</v>
      </c>
      <c r="D34" s="63" t="s">
        <v>1965</v>
      </c>
      <c r="E34" s="63" t="s">
        <v>1050</v>
      </c>
      <c r="F34" s="63" t="s">
        <v>1051</v>
      </c>
      <c r="G34" s="63" t="s">
        <v>1052</v>
      </c>
      <c r="H34" s="63" t="s">
        <v>1053</v>
      </c>
      <c r="I34" s="63" t="s">
        <v>1054</v>
      </c>
      <c r="J34" s="64">
        <v>50</v>
      </c>
      <c r="K34">
        <v>1</v>
      </c>
      <c r="L34">
        <v>1</v>
      </c>
      <c r="M34">
        <v>1</v>
      </c>
      <c r="N34">
        <v>1</v>
      </c>
      <c r="O34" s="64">
        <v>200</v>
      </c>
    </row>
    <row r="35" spans="1:15">
      <c r="A35" s="63" t="s">
        <v>63</v>
      </c>
      <c r="B35" s="63" t="s">
        <v>782</v>
      </c>
      <c r="C35" s="63" t="s">
        <v>1116</v>
      </c>
      <c r="D35" s="63" t="s">
        <v>1965</v>
      </c>
      <c r="E35" s="63" t="s">
        <v>1050</v>
      </c>
      <c r="F35" s="63" t="s">
        <v>1117</v>
      </c>
      <c r="G35" s="63" t="s">
        <v>1052</v>
      </c>
      <c r="H35" s="63" t="s">
        <v>1053</v>
      </c>
      <c r="I35" s="63" t="s">
        <v>1054</v>
      </c>
      <c r="J35" s="64">
        <v>50</v>
      </c>
      <c r="K35">
        <v>3</v>
      </c>
      <c r="L35">
        <v>0</v>
      </c>
      <c r="M35">
        <v>2</v>
      </c>
      <c r="N35">
        <v>0</v>
      </c>
      <c r="O35" s="64">
        <v>250</v>
      </c>
    </row>
    <row r="36" spans="1:15">
      <c r="A36" s="63" t="s">
        <v>63</v>
      </c>
      <c r="B36" s="63" t="s">
        <v>782</v>
      </c>
      <c r="C36" s="63" t="s">
        <v>1106</v>
      </c>
      <c r="D36" s="63" t="s">
        <v>1965</v>
      </c>
      <c r="E36" s="63" t="s">
        <v>1050</v>
      </c>
      <c r="F36" s="63" t="s">
        <v>1107</v>
      </c>
      <c r="G36" s="63" t="s">
        <v>1052</v>
      </c>
      <c r="H36" s="63" t="s">
        <v>1053</v>
      </c>
      <c r="I36" s="63" t="s">
        <v>1054</v>
      </c>
      <c r="J36" s="64">
        <v>60</v>
      </c>
      <c r="K36">
        <v>1</v>
      </c>
      <c r="L36">
        <v>1</v>
      </c>
      <c r="M36">
        <v>1</v>
      </c>
      <c r="N36">
        <v>0</v>
      </c>
      <c r="O36" s="64">
        <v>180</v>
      </c>
    </row>
    <row r="37" spans="1:15">
      <c r="A37" s="63" t="s">
        <v>63</v>
      </c>
      <c r="B37" s="63" t="s">
        <v>782</v>
      </c>
      <c r="C37" s="63" t="s">
        <v>1118</v>
      </c>
      <c r="D37" s="63" t="s">
        <v>1061</v>
      </c>
      <c r="E37" s="63" t="s">
        <v>1119</v>
      </c>
      <c r="F37" s="63" t="s">
        <v>1120</v>
      </c>
      <c r="G37" s="63" t="s">
        <v>1052</v>
      </c>
      <c r="H37" s="63" t="s">
        <v>1064</v>
      </c>
      <c r="I37" s="63" t="s">
        <v>1054</v>
      </c>
      <c r="J37" s="64">
        <v>2000</v>
      </c>
      <c r="K37">
        <v>2</v>
      </c>
      <c r="L37">
        <v>2</v>
      </c>
      <c r="M37">
        <v>1</v>
      </c>
      <c r="N37">
        <v>1</v>
      </c>
      <c r="O37" s="64">
        <v>12000</v>
      </c>
    </row>
    <row r="38" spans="1:15">
      <c r="A38" s="63" t="s">
        <v>63</v>
      </c>
      <c r="B38" s="63" t="s">
        <v>782</v>
      </c>
      <c r="C38" s="63" t="s">
        <v>1060</v>
      </c>
      <c r="D38" s="63" t="s">
        <v>1061</v>
      </c>
      <c r="E38" s="63" t="s">
        <v>1050</v>
      </c>
      <c r="F38" s="63" t="s">
        <v>1062</v>
      </c>
      <c r="G38" s="63" t="s">
        <v>1063</v>
      </c>
      <c r="H38" s="63" t="s">
        <v>1064</v>
      </c>
      <c r="I38" s="63" t="s">
        <v>1054</v>
      </c>
      <c r="J38" s="64">
        <v>300</v>
      </c>
      <c r="K38">
        <v>2</v>
      </c>
      <c r="L38">
        <v>2</v>
      </c>
      <c r="M38">
        <v>2</v>
      </c>
      <c r="N38">
        <v>1</v>
      </c>
      <c r="O38" s="64">
        <v>2100</v>
      </c>
    </row>
    <row r="39" spans="1:15">
      <c r="A39" s="63" t="s">
        <v>63</v>
      </c>
      <c r="B39" s="63" t="s">
        <v>785</v>
      </c>
      <c r="C39" s="63" t="s">
        <v>1079</v>
      </c>
      <c r="D39" s="63" t="s">
        <v>1906</v>
      </c>
      <c r="E39" s="63" t="s">
        <v>1067</v>
      </c>
      <c r="F39" s="63" t="s">
        <v>1080</v>
      </c>
      <c r="G39" s="63" t="s">
        <v>1081</v>
      </c>
      <c r="H39" s="63" t="s">
        <v>1070</v>
      </c>
      <c r="I39" s="63" t="s">
        <v>1054</v>
      </c>
      <c r="J39" s="64">
        <v>120</v>
      </c>
      <c r="K39">
        <v>0</v>
      </c>
      <c r="L39">
        <v>0</v>
      </c>
      <c r="M39">
        <v>5</v>
      </c>
      <c r="N39">
        <v>0</v>
      </c>
      <c r="O39" s="64">
        <v>600</v>
      </c>
    </row>
    <row r="40" spans="1:15">
      <c r="A40" s="63" t="s">
        <v>63</v>
      </c>
      <c r="B40" s="63" t="s">
        <v>785</v>
      </c>
      <c r="C40" s="63" t="s">
        <v>1049</v>
      </c>
      <c r="D40" s="63" t="s">
        <v>1965</v>
      </c>
      <c r="E40" s="63" t="s">
        <v>1050</v>
      </c>
      <c r="F40" s="63" t="s">
        <v>1051</v>
      </c>
      <c r="G40" s="63" t="s">
        <v>1052</v>
      </c>
      <c r="H40" s="63" t="s">
        <v>1053</v>
      </c>
      <c r="I40" s="63" t="s">
        <v>1054</v>
      </c>
      <c r="J40" s="64">
        <v>50</v>
      </c>
      <c r="K40">
        <v>0</v>
      </c>
      <c r="L40">
        <v>0</v>
      </c>
      <c r="M40">
        <v>6</v>
      </c>
      <c r="N40">
        <v>0</v>
      </c>
      <c r="O40" s="64">
        <v>300</v>
      </c>
    </row>
    <row r="41" spans="1:15">
      <c r="A41" s="63" t="s">
        <v>63</v>
      </c>
      <c r="B41" s="63" t="s">
        <v>785</v>
      </c>
      <c r="C41" s="63" t="s">
        <v>1082</v>
      </c>
      <c r="D41" s="63" t="s">
        <v>1066</v>
      </c>
      <c r="E41" s="63" t="s">
        <v>1067</v>
      </c>
      <c r="F41" s="63" t="s">
        <v>1083</v>
      </c>
      <c r="G41" s="63" t="s">
        <v>1058</v>
      </c>
      <c r="H41" s="63" t="s">
        <v>1070</v>
      </c>
      <c r="I41" s="63" t="s">
        <v>1054</v>
      </c>
      <c r="J41" s="64">
        <v>200</v>
      </c>
      <c r="K41">
        <v>0</v>
      </c>
      <c r="L41">
        <v>0</v>
      </c>
      <c r="M41">
        <v>5</v>
      </c>
      <c r="N41">
        <v>0</v>
      </c>
      <c r="O41" s="64">
        <v>1000</v>
      </c>
    </row>
    <row r="42" spans="1:15">
      <c r="A42" s="63" t="s">
        <v>63</v>
      </c>
      <c r="B42" s="63" t="s">
        <v>785</v>
      </c>
      <c r="C42" s="63" t="s">
        <v>1065</v>
      </c>
      <c r="D42" s="63" t="s">
        <v>1906</v>
      </c>
      <c r="E42" s="63" t="s">
        <v>1067</v>
      </c>
      <c r="F42" s="63" t="s">
        <v>1068</v>
      </c>
      <c r="G42" s="63" t="s">
        <v>1069</v>
      </c>
      <c r="H42" s="63" t="s">
        <v>1070</v>
      </c>
      <c r="I42" s="63" t="s">
        <v>1054</v>
      </c>
      <c r="J42" s="64">
        <v>270</v>
      </c>
      <c r="K42">
        <v>0</v>
      </c>
      <c r="L42">
        <v>0</v>
      </c>
      <c r="M42">
        <v>5</v>
      </c>
      <c r="N42">
        <v>0</v>
      </c>
      <c r="O42" s="64">
        <v>1350</v>
      </c>
    </row>
    <row r="43" spans="1:15">
      <c r="A43" s="63" t="s">
        <v>63</v>
      </c>
      <c r="B43" s="63" t="s">
        <v>785</v>
      </c>
      <c r="C43" s="63" t="s">
        <v>1084</v>
      </c>
      <c r="D43" s="63" t="s">
        <v>1085</v>
      </c>
      <c r="E43" s="63" t="s">
        <v>1085</v>
      </c>
      <c r="F43" s="63" t="s">
        <v>1086</v>
      </c>
      <c r="G43" s="63" t="s">
        <v>1087</v>
      </c>
      <c r="H43" s="63" t="s">
        <v>1088</v>
      </c>
      <c r="I43" s="63" t="s">
        <v>1089</v>
      </c>
      <c r="J43" s="64">
        <v>400</v>
      </c>
      <c r="K43">
        <v>0</v>
      </c>
      <c r="L43">
        <v>0</v>
      </c>
      <c r="M43">
        <v>70</v>
      </c>
      <c r="N43">
        <v>0</v>
      </c>
      <c r="O43" s="64">
        <v>28000</v>
      </c>
    </row>
    <row r="44" spans="1:15">
      <c r="A44" s="63" t="s">
        <v>63</v>
      </c>
      <c r="B44" s="63" t="s">
        <v>785</v>
      </c>
      <c r="C44" s="63" t="s">
        <v>1121</v>
      </c>
      <c r="D44" s="63" t="s">
        <v>1122</v>
      </c>
      <c r="E44" s="63" t="s">
        <v>2003</v>
      </c>
      <c r="F44" s="63" t="s">
        <v>1124</v>
      </c>
      <c r="G44" s="63" t="s">
        <v>1087</v>
      </c>
      <c r="H44" s="63" t="s">
        <v>1125</v>
      </c>
      <c r="I44" s="63" t="s">
        <v>1054</v>
      </c>
      <c r="J44" s="64">
        <v>50</v>
      </c>
      <c r="K44">
        <v>0</v>
      </c>
      <c r="L44">
        <v>0</v>
      </c>
      <c r="M44">
        <v>70</v>
      </c>
      <c r="N44">
        <v>0</v>
      </c>
      <c r="O44" s="64">
        <v>3500</v>
      </c>
    </row>
    <row r="45" spans="1:15">
      <c r="A45" s="63" t="s">
        <v>63</v>
      </c>
      <c r="B45" s="63" t="s">
        <v>785</v>
      </c>
      <c r="C45" s="63" t="s">
        <v>1075</v>
      </c>
      <c r="D45" s="63" t="s">
        <v>1965</v>
      </c>
      <c r="E45" s="63" t="s">
        <v>1050</v>
      </c>
      <c r="F45" s="63" t="s">
        <v>1076</v>
      </c>
      <c r="G45" s="63" t="s">
        <v>1052</v>
      </c>
      <c r="H45" s="63" t="s">
        <v>1053</v>
      </c>
      <c r="I45" s="63" t="s">
        <v>1054</v>
      </c>
      <c r="J45" s="64">
        <v>500</v>
      </c>
      <c r="K45">
        <v>0</v>
      </c>
      <c r="L45">
        <v>0</v>
      </c>
      <c r="M45">
        <v>3</v>
      </c>
      <c r="N45">
        <v>0</v>
      </c>
      <c r="O45" s="64">
        <v>1500</v>
      </c>
    </row>
    <row r="46" spans="1:15">
      <c r="A46" s="63" t="s">
        <v>63</v>
      </c>
      <c r="B46" s="63" t="s">
        <v>785</v>
      </c>
      <c r="C46" s="63" t="s">
        <v>1126</v>
      </c>
      <c r="D46" s="63" t="s">
        <v>1906</v>
      </c>
      <c r="E46" s="63" t="s">
        <v>1067</v>
      </c>
      <c r="F46" s="63" t="s">
        <v>1127</v>
      </c>
      <c r="G46" s="63" t="s">
        <v>1058</v>
      </c>
      <c r="H46" s="63" t="s">
        <v>1070</v>
      </c>
      <c r="I46" s="63" t="s">
        <v>1054</v>
      </c>
      <c r="J46" s="64">
        <v>100</v>
      </c>
      <c r="K46">
        <v>0</v>
      </c>
      <c r="L46">
        <v>0</v>
      </c>
      <c r="M46">
        <v>5</v>
      </c>
      <c r="N46">
        <v>0</v>
      </c>
      <c r="O46" s="64">
        <v>500</v>
      </c>
    </row>
    <row r="47" spans="1:15">
      <c r="A47" s="63" t="s">
        <v>63</v>
      </c>
      <c r="B47" s="63" t="s">
        <v>785</v>
      </c>
      <c r="C47" s="63" t="s">
        <v>1128</v>
      </c>
      <c r="D47" s="63" t="s">
        <v>1906</v>
      </c>
      <c r="E47" s="63" t="s">
        <v>1067</v>
      </c>
      <c r="F47" s="63" t="s">
        <v>1129</v>
      </c>
      <c r="G47" s="63" t="s">
        <v>1081</v>
      </c>
      <c r="H47" s="63" t="s">
        <v>1070</v>
      </c>
      <c r="I47" s="63" t="s">
        <v>1054</v>
      </c>
      <c r="J47" s="64">
        <v>200</v>
      </c>
      <c r="K47">
        <v>0</v>
      </c>
      <c r="L47">
        <v>0</v>
      </c>
      <c r="M47">
        <v>5</v>
      </c>
      <c r="N47">
        <v>0</v>
      </c>
      <c r="O47" s="64">
        <v>1000</v>
      </c>
    </row>
    <row r="48" spans="1:15">
      <c r="A48" s="63" t="s">
        <v>63</v>
      </c>
      <c r="B48" s="63" t="s">
        <v>785</v>
      </c>
      <c r="C48" s="63" t="s">
        <v>1073</v>
      </c>
      <c r="D48" s="63" t="s">
        <v>1966</v>
      </c>
      <c r="E48" s="63" t="s">
        <v>1050</v>
      </c>
      <c r="F48" s="63" t="s">
        <v>1074</v>
      </c>
      <c r="G48" s="63" t="s">
        <v>1058</v>
      </c>
      <c r="H48" s="63" t="s">
        <v>1199</v>
      </c>
      <c r="I48" s="63" t="s">
        <v>1054</v>
      </c>
      <c r="J48" s="64">
        <v>350</v>
      </c>
      <c r="K48">
        <v>0</v>
      </c>
      <c r="L48">
        <v>0</v>
      </c>
      <c r="M48">
        <v>4</v>
      </c>
      <c r="N48">
        <v>0</v>
      </c>
      <c r="O48" s="64">
        <v>1400</v>
      </c>
    </row>
    <row r="49" spans="1:15">
      <c r="A49" s="63" t="s">
        <v>63</v>
      </c>
      <c r="B49" s="63" t="s">
        <v>785</v>
      </c>
      <c r="C49" s="63" t="s">
        <v>1106</v>
      </c>
      <c r="D49" s="63" t="s">
        <v>1965</v>
      </c>
      <c r="E49" s="63" t="s">
        <v>1050</v>
      </c>
      <c r="F49" s="63" t="s">
        <v>1107</v>
      </c>
      <c r="G49" s="63" t="s">
        <v>1052</v>
      </c>
      <c r="H49" s="63" t="s">
        <v>1053</v>
      </c>
      <c r="I49" s="63" t="s">
        <v>1054</v>
      </c>
      <c r="J49" s="64">
        <v>60</v>
      </c>
      <c r="K49">
        <v>0</v>
      </c>
      <c r="L49">
        <v>0</v>
      </c>
      <c r="M49">
        <v>10</v>
      </c>
      <c r="N49">
        <v>0</v>
      </c>
      <c r="O49" s="64">
        <v>600</v>
      </c>
    </row>
    <row r="50" spans="1:15">
      <c r="A50" s="63" t="s">
        <v>63</v>
      </c>
      <c r="B50" s="63" t="s">
        <v>788</v>
      </c>
      <c r="C50" s="63" t="s">
        <v>1130</v>
      </c>
      <c r="D50" s="63" t="s">
        <v>1131</v>
      </c>
      <c r="E50" s="63" t="s">
        <v>1123</v>
      </c>
      <c r="F50" s="63" t="s">
        <v>1132</v>
      </c>
      <c r="G50" s="63" t="s">
        <v>1087</v>
      </c>
      <c r="H50" s="63" t="s">
        <v>1133</v>
      </c>
      <c r="I50" s="63" t="s">
        <v>1089</v>
      </c>
      <c r="J50" s="64">
        <v>1000</v>
      </c>
      <c r="K50">
        <v>0</v>
      </c>
      <c r="L50">
        <v>2</v>
      </c>
      <c r="M50">
        <v>1</v>
      </c>
      <c r="N50">
        <v>0</v>
      </c>
      <c r="O50" s="64">
        <v>3000</v>
      </c>
    </row>
    <row r="51" spans="1:15">
      <c r="A51" s="63" t="s">
        <v>63</v>
      </c>
      <c r="B51" s="63" t="s">
        <v>791</v>
      </c>
      <c r="C51" s="63" t="s">
        <v>1075</v>
      </c>
      <c r="D51" s="63" t="s">
        <v>1965</v>
      </c>
      <c r="E51" s="63" t="s">
        <v>1050</v>
      </c>
      <c r="F51" s="63" t="s">
        <v>1076</v>
      </c>
      <c r="G51" s="63" t="s">
        <v>1052</v>
      </c>
      <c r="H51" s="63" t="s">
        <v>1053</v>
      </c>
      <c r="I51" s="63" t="s">
        <v>1054</v>
      </c>
      <c r="J51" s="64">
        <v>500</v>
      </c>
      <c r="K51">
        <v>0</v>
      </c>
      <c r="L51">
        <v>1</v>
      </c>
      <c r="M51">
        <v>1</v>
      </c>
      <c r="N51">
        <v>0</v>
      </c>
      <c r="O51" s="64">
        <v>1000</v>
      </c>
    </row>
    <row r="52" spans="1:15">
      <c r="A52" s="63" t="s">
        <v>63</v>
      </c>
      <c r="B52" s="63" t="s">
        <v>791</v>
      </c>
      <c r="C52" s="63" t="s">
        <v>1049</v>
      </c>
      <c r="D52" s="63" t="s">
        <v>1965</v>
      </c>
      <c r="E52" s="63" t="s">
        <v>1050</v>
      </c>
      <c r="F52" s="63" t="s">
        <v>1051</v>
      </c>
      <c r="G52" s="63" t="s">
        <v>1052</v>
      </c>
      <c r="H52" s="63" t="s">
        <v>1053</v>
      </c>
      <c r="I52" s="63" t="s">
        <v>1054</v>
      </c>
      <c r="J52" s="64">
        <v>50</v>
      </c>
      <c r="K52">
        <v>0</v>
      </c>
      <c r="L52">
        <v>2</v>
      </c>
      <c r="M52">
        <v>2</v>
      </c>
      <c r="N52">
        <v>0</v>
      </c>
      <c r="O52" s="64">
        <v>200</v>
      </c>
    </row>
    <row r="53" spans="1:15">
      <c r="A53" s="63" t="s">
        <v>63</v>
      </c>
      <c r="B53" s="63" t="s">
        <v>791</v>
      </c>
      <c r="C53" s="63" t="s">
        <v>1060</v>
      </c>
      <c r="D53" s="63" t="s">
        <v>1061</v>
      </c>
      <c r="E53" s="63" t="s">
        <v>1050</v>
      </c>
      <c r="F53" s="63" t="s">
        <v>1062</v>
      </c>
      <c r="G53" s="63" t="s">
        <v>1063</v>
      </c>
      <c r="H53" s="63" t="s">
        <v>1064</v>
      </c>
      <c r="I53" s="63" t="s">
        <v>1054</v>
      </c>
      <c r="J53" s="64">
        <v>300</v>
      </c>
      <c r="K53">
        <v>0</v>
      </c>
      <c r="L53">
        <v>1</v>
      </c>
      <c r="M53">
        <v>1</v>
      </c>
      <c r="N53">
        <v>0</v>
      </c>
      <c r="O53" s="64">
        <v>600</v>
      </c>
    </row>
    <row r="54" spans="1:15">
      <c r="A54" s="63" t="s">
        <v>55</v>
      </c>
      <c r="B54" s="63" t="s">
        <v>237</v>
      </c>
      <c r="C54" s="63" t="s">
        <v>1134</v>
      </c>
      <c r="D54" s="63" t="s">
        <v>1969</v>
      </c>
      <c r="E54" s="63" t="s">
        <v>1135</v>
      </c>
      <c r="F54" s="63" t="s">
        <v>1136</v>
      </c>
      <c r="G54" s="63" t="s">
        <v>1137</v>
      </c>
      <c r="H54" s="63" t="s">
        <v>1138</v>
      </c>
      <c r="I54" s="63" t="s">
        <v>1089</v>
      </c>
      <c r="J54" s="64">
        <v>500</v>
      </c>
      <c r="K54">
        <v>2</v>
      </c>
      <c r="L54">
        <v>10</v>
      </c>
      <c r="M54">
        <v>10</v>
      </c>
      <c r="N54">
        <v>1</v>
      </c>
      <c r="O54" s="64">
        <v>11500</v>
      </c>
    </row>
    <row r="55" spans="1:15">
      <c r="A55" s="63" t="s">
        <v>55</v>
      </c>
      <c r="B55" s="63" t="s">
        <v>240</v>
      </c>
      <c r="C55" s="63" t="s">
        <v>1139</v>
      </c>
      <c r="D55" s="63" t="s">
        <v>1969</v>
      </c>
      <c r="E55" s="63" t="s">
        <v>1135</v>
      </c>
      <c r="F55" s="63" t="s">
        <v>1140</v>
      </c>
      <c r="G55" s="63" t="s">
        <v>1137</v>
      </c>
      <c r="H55" s="63" t="s">
        <v>1138</v>
      </c>
      <c r="I55" s="63" t="s">
        <v>1089</v>
      </c>
      <c r="J55" s="64">
        <v>3000</v>
      </c>
      <c r="K55">
        <v>10</v>
      </c>
      <c r="L55">
        <v>32</v>
      </c>
      <c r="M55">
        <v>10</v>
      </c>
      <c r="N55">
        <v>10</v>
      </c>
      <c r="O55" s="64">
        <v>186000</v>
      </c>
    </row>
    <row r="56" spans="1:15">
      <c r="A56" s="63" t="s">
        <v>55</v>
      </c>
      <c r="B56" s="63" t="s">
        <v>240</v>
      </c>
      <c r="C56" s="63" t="s">
        <v>1134</v>
      </c>
      <c r="D56" s="63" t="s">
        <v>1969</v>
      </c>
      <c r="E56" s="63" t="s">
        <v>1135</v>
      </c>
      <c r="F56" s="63" t="s">
        <v>1136</v>
      </c>
      <c r="G56" s="63" t="s">
        <v>1137</v>
      </c>
      <c r="H56" s="63" t="s">
        <v>1138</v>
      </c>
      <c r="I56" s="63" t="s">
        <v>1089</v>
      </c>
      <c r="J56" s="64">
        <v>500</v>
      </c>
      <c r="K56">
        <v>3</v>
      </c>
      <c r="L56">
        <v>2</v>
      </c>
      <c r="M56">
        <v>3</v>
      </c>
      <c r="N56">
        <v>2</v>
      </c>
      <c r="O56" s="64">
        <v>5000</v>
      </c>
    </row>
    <row r="57" spans="1:15">
      <c r="A57" s="63" t="s">
        <v>57</v>
      </c>
      <c r="B57" s="63" t="s">
        <v>687</v>
      </c>
      <c r="C57" s="63" t="s">
        <v>1079</v>
      </c>
      <c r="D57" s="63" t="s">
        <v>1906</v>
      </c>
      <c r="E57" s="63" t="s">
        <v>1067</v>
      </c>
      <c r="F57" s="63" t="s">
        <v>1080</v>
      </c>
      <c r="G57" s="63" t="s">
        <v>1081</v>
      </c>
      <c r="H57" s="63" t="s">
        <v>1070</v>
      </c>
      <c r="I57" s="63" t="s">
        <v>1054</v>
      </c>
      <c r="J57" s="64">
        <v>120</v>
      </c>
      <c r="K57">
        <v>0</v>
      </c>
      <c r="L57">
        <v>20</v>
      </c>
      <c r="M57">
        <v>20</v>
      </c>
      <c r="N57">
        <v>20</v>
      </c>
      <c r="O57" s="64">
        <v>7200</v>
      </c>
    </row>
    <row r="58" spans="1:15">
      <c r="A58" s="63" t="s">
        <v>57</v>
      </c>
      <c r="B58" s="63" t="s">
        <v>687</v>
      </c>
      <c r="C58" s="63" t="s">
        <v>1108</v>
      </c>
      <c r="D58" s="63" t="s">
        <v>1965</v>
      </c>
      <c r="E58" s="63" t="s">
        <v>1050</v>
      </c>
      <c r="F58" s="63" t="s">
        <v>1109</v>
      </c>
      <c r="G58" s="63" t="s">
        <v>1052</v>
      </c>
      <c r="H58" s="63" t="s">
        <v>1053</v>
      </c>
      <c r="I58" s="63" t="s">
        <v>1054</v>
      </c>
      <c r="J58" s="64">
        <v>600</v>
      </c>
      <c r="K58">
        <v>2</v>
      </c>
      <c r="L58">
        <v>2</v>
      </c>
      <c r="M58">
        <v>0</v>
      </c>
      <c r="N58">
        <v>2</v>
      </c>
      <c r="O58" s="64">
        <v>3600</v>
      </c>
    </row>
    <row r="59" spans="1:15">
      <c r="A59" s="63" t="s">
        <v>57</v>
      </c>
      <c r="B59" s="63" t="s">
        <v>699</v>
      </c>
      <c r="C59" s="63" t="s">
        <v>1079</v>
      </c>
      <c r="D59" s="63" t="s">
        <v>1906</v>
      </c>
      <c r="E59" s="63" t="s">
        <v>1067</v>
      </c>
      <c r="F59" s="63" t="s">
        <v>1080</v>
      </c>
      <c r="G59" s="63" t="s">
        <v>1081</v>
      </c>
      <c r="H59" s="63" t="s">
        <v>1070</v>
      </c>
      <c r="I59" s="63" t="s">
        <v>1054</v>
      </c>
      <c r="J59" s="64">
        <v>120</v>
      </c>
      <c r="K59">
        <v>25</v>
      </c>
      <c r="L59">
        <v>0</v>
      </c>
      <c r="M59">
        <v>0</v>
      </c>
      <c r="N59">
        <v>0</v>
      </c>
      <c r="O59" s="64">
        <v>3000</v>
      </c>
    </row>
    <row r="60" spans="1:15">
      <c r="A60" s="63" t="s">
        <v>27</v>
      </c>
      <c r="B60" s="63" t="s">
        <v>170</v>
      </c>
      <c r="C60" s="63" t="s">
        <v>1141</v>
      </c>
      <c r="D60" s="63" t="s">
        <v>1142</v>
      </c>
      <c r="E60" s="63" t="s">
        <v>2004</v>
      </c>
      <c r="F60" s="63" t="s">
        <v>1144</v>
      </c>
      <c r="G60" s="63" t="s">
        <v>1087</v>
      </c>
      <c r="H60" s="63" t="s">
        <v>1145</v>
      </c>
      <c r="I60" s="63" t="s">
        <v>1054</v>
      </c>
      <c r="J60" s="64">
        <v>10000</v>
      </c>
      <c r="K60">
        <v>1</v>
      </c>
      <c r="L60">
        <v>0</v>
      </c>
      <c r="M60">
        <v>0</v>
      </c>
      <c r="N60">
        <v>0</v>
      </c>
      <c r="O60" s="64">
        <v>10000</v>
      </c>
    </row>
    <row r="61" spans="1:15">
      <c r="A61" s="63" t="s">
        <v>27</v>
      </c>
      <c r="B61" s="63" t="s">
        <v>170</v>
      </c>
      <c r="C61" s="63" t="s">
        <v>1093</v>
      </c>
      <c r="D61" s="63" t="s">
        <v>1921</v>
      </c>
      <c r="E61" s="63" t="s">
        <v>1094</v>
      </c>
      <c r="F61" s="63" t="s">
        <v>1095</v>
      </c>
      <c r="G61" s="63" t="s">
        <v>1087</v>
      </c>
      <c r="H61" s="63" t="s">
        <v>1096</v>
      </c>
      <c r="I61" s="63" t="s">
        <v>1097</v>
      </c>
      <c r="J61" s="64">
        <v>40000</v>
      </c>
      <c r="K61">
        <v>1</v>
      </c>
      <c r="L61">
        <v>1</v>
      </c>
      <c r="M61">
        <v>1</v>
      </c>
      <c r="N61">
        <v>1</v>
      </c>
      <c r="O61" s="64">
        <v>160000</v>
      </c>
    </row>
    <row r="62" spans="1:15">
      <c r="A62" s="63" t="s">
        <v>27</v>
      </c>
      <c r="B62" s="63" t="s">
        <v>170</v>
      </c>
      <c r="C62" s="63" t="s">
        <v>1146</v>
      </c>
      <c r="D62" s="63" t="s">
        <v>1921</v>
      </c>
      <c r="E62" s="63" t="s">
        <v>1094</v>
      </c>
      <c r="F62" s="63" t="s">
        <v>1147</v>
      </c>
      <c r="G62" s="63" t="s">
        <v>1087</v>
      </c>
      <c r="H62" s="63" t="s">
        <v>1096</v>
      </c>
      <c r="I62" s="63" t="s">
        <v>1097</v>
      </c>
      <c r="J62" s="64">
        <v>40000</v>
      </c>
      <c r="K62">
        <v>1</v>
      </c>
      <c r="L62">
        <v>0</v>
      </c>
      <c r="M62">
        <v>1</v>
      </c>
      <c r="N62">
        <v>0</v>
      </c>
      <c r="O62" s="64">
        <v>80000</v>
      </c>
    </row>
    <row r="63" spans="1:15">
      <c r="A63" s="63" t="s">
        <v>27</v>
      </c>
      <c r="B63" s="63" t="s">
        <v>170</v>
      </c>
      <c r="C63" s="63" t="s">
        <v>1148</v>
      </c>
      <c r="D63" s="63" t="s">
        <v>1149</v>
      </c>
      <c r="E63" s="63" t="s">
        <v>2005</v>
      </c>
      <c r="F63" s="63" t="s">
        <v>1150</v>
      </c>
      <c r="G63" s="63" t="s">
        <v>1087</v>
      </c>
      <c r="H63" s="63" t="s">
        <v>1151</v>
      </c>
      <c r="I63" s="63" t="s">
        <v>1054</v>
      </c>
      <c r="J63" s="64">
        <v>500</v>
      </c>
      <c r="K63">
        <v>1</v>
      </c>
      <c r="L63">
        <v>0</v>
      </c>
      <c r="M63">
        <v>1</v>
      </c>
      <c r="N63">
        <v>0</v>
      </c>
      <c r="O63" s="64">
        <v>1000</v>
      </c>
    </row>
    <row r="64" spans="1:15">
      <c r="A64" s="63" t="s">
        <v>27</v>
      </c>
      <c r="B64" s="63" t="s">
        <v>170</v>
      </c>
      <c r="C64" s="63" t="s">
        <v>1152</v>
      </c>
      <c r="D64" s="63" t="s">
        <v>1967</v>
      </c>
      <c r="E64" s="63" t="s">
        <v>1050</v>
      </c>
      <c r="F64" s="63" t="s">
        <v>1153</v>
      </c>
      <c r="G64" s="63" t="s">
        <v>1087</v>
      </c>
      <c r="H64" s="63" t="s">
        <v>1053</v>
      </c>
      <c r="I64" s="63" t="s">
        <v>1054</v>
      </c>
      <c r="J64" s="64">
        <v>1000</v>
      </c>
      <c r="K64">
        <v>0</v>
      </c>
      <c r="L64">
        <v>1</v>
      </c>
      <c r="M64">
        <v>1</v>
      </c>
      <c r="N64">
        <v>1</v>
      </c>
      <c r="O64" s="64">
        <v>3000</v>
      </c>
    </row>
    <row r="65" spans="1:15">
      <c r="A65" s="63" t="s">
        <v>27</v>
      </c>
      <c r="B65" s="63" t="s">
        <v>170</v>
      </c>
      <c r="C65" s="63" t="s">
        <v>1098</v>
      </c>
      <c r="D65" s="63" t="s">
        <v>1921</v>
      </c>
      <c r="E65" s="63" t="s">
        <v>1094</v>
      </c>
      <c r="F65" s="63" t="s">
        <v>1099</v>
      </c>
      <c r="G65" s="63" t="s">
        <v>1087</v>
      </c>
      <c r="H65" s="63" t="s">
        <v>1096</v>
      </c>
      <c r="I65" s="63" t="s">
        <v>1097</v>
      </c>
      <c r="J65" s="64">
        <v>14000</v>
      </c>
      <c r="K65">
        <v>0</v>
      </c>
      <c r="L65">
        <v>1</v>
      </c>
      <c r="M65">
        <v>1</v>
      </c>
      <c r="N65">
        <v>0</v>
      </c>
      <c r="O65" s="64">
        <v>28000</v>
      </c>
    </row>
    <row r="66" spans="1:15">
      <c r="A66" s="63" t="s">
        <v>27</v>
      </c>
      <c r="B66" s="63" t="s">
        <v>170</v>
      </c>
      <c r="C66" s="63" t="s">
        <v>1154</v>
      </c>
      <c r="D66" s="63" t="s">
        <v>1921</v>
      </c>
      <c r="E66" s="63" t="s">
        <v>1094</v>
      </c>
      <c r="F66" s="63" t="s">
        <v>1155</v>
      </c>
      <c r="G66" s="63" t="s">
        <v>1087</v>
      </c>
      <c r="H66" s="63" t="s">
        <v>1096</v>
      </c>
      <c r="I66" s="63" t="s">
        <v>1097</v>
      </c>
      <c r="J66" s="64">
        <v>2000</v>
      </c>
      <c r="K66">
        <v>1</v>
      </c>
      <c r="L66">
        <v>1</v>
      </c>
      <c r="M66">
        <v>1</v>
      </c>
      <c r="N66">
        <v>1</v>
      </c>
      <c r="O66" s="64">
        <v>8000</v>
      </c>
    </row>
    <row r="67" spans="1:15">
      <c r="A67" s="63" t="s">
        <v>27</v>
      </c>
      <c r="B67" s="63" t="s">
        <v>170</v>
      </c>
      <c r="C67" s="63" t="s">
        <v>1156</v>
      </c>
      <c r="D67" s="63" t="s">
        <v>1967</v>
      </c>
      <c r="E67" s="63" t="s">
        <v>1050</v>
      </c>
      <c r="F67" s="63" t="s">
        <v>1157</v>
      </c>
      <c r="G67" s="63" t="s">
        <v>1087</v>
      </c>
      <c r="H67" s="63" t="s">
        <v>1053</v>
      </c>
      <c r="I67" s="63" t="s">
        <v>1054</v>
      </c>
      <c r="J67" s="64">
        <v>3000</v>
      </c>
      <c r="K67">
        <v>2</v>
      </c>
      <c r="L67">
        <v>0</v>
      </c>
      <c r="M67">
        <v>0</v>
      </c>
      <c r="N67">
        <v>0</v>
      </c>
      <c r="O67" s="64">
        <v>6000</v>
      </c>
    </row>
    <row r="68" spans="1:15">
      <c r="A68" s="63" t="s">
        <v>27</v>
      </c>
      <c r="B68" s="63" t="s">
        <v>170</v>
      </c>
      <c r="C68" s="63" t="s">
        <v>1158</v>
      </c>
      <c r="D68" s="63" t="s">
        <v>1967</v>
      </c>
      <c r="E68" s="63" t="s">
        <v>1050</v>
      </c>
      <c r="F68" s="63" t="s">
        <v>1159</v>
      </c>
      <c r="G68" s="63" t="s">
        <v>1087</v>
      </c>
      <c r="H68" s="63" t="s">
        <v>1053</v>
      </c>
      <c r="I68" s="63" t="s">
        <v>1054</v>
      </c>
      <c r="J68" s="64">
        <v>500</v>
      </c>
      <c r="K68">
        <v>1</v>
      </c>
      <c r="L68">
        <v>0</v>
      </c>
      <c r="M68">
        <v>0</v>
      </c>
      <c r="N68">
        <v>0</v>
      </c>
      <c r="O68" s="64">
        <v>500</v>
      </c>
    </row>
    <row r="69" spans="1:15">
      <c r="A69" s="63" t="s">
        <v>27</v>
      </c>
      <c r="B69" s="63" t="s">
        <v>170</v>
      </c>
      <c r="C69" s="63" t="s">
        <v>1160</v>
      </c>
      <c r="D69" s="63" t="s">
        <v>1967</v>
      </c>
      <c r="E69" s="63" t="s">
        <v>1050</v>
      </c>
      <c r="F69" s="63" t="s">
        <v>1161</v>
      </c>
      <c r="G69" s="63" t="s">
        <v>1087</v>
      </c>
      <c r="H69" s="63" t="s">
        <v>1053</v>
      </c>
      <c r="I69" s="63" t="s">
        <v>1054</v>
      </c>
      <c r="J69" s="64">
        <v>1000</v>
      </c>
      <c r="K69">
        <v>0</v>
      </c>
      <c r="L69">
        <v>5</v>
      </c>
      <c r="M69">
        <v>0</v>
      </c>
      <c r="N69">
        <v>0</v>
      </c>
      <c r="O69" s="64">
        <v>5000</v>
      </c>
    </row>
    <row r="70" spans="1:15">
      <c r="A70" s="63" t="s">
        <v>27</v>
      </c>
      <c r="B70" s="63" t="s">
        <v>170</v>
      </c>
      <c r="C70" s="63" t="s">
        <v>1162</v>
      </c>
      <c r="D70" s="63" t="s">
        <v>1163</v>
      </c>
      <c r="E70" s="63" t="s">
        <v>1164</v>
      </c>
      <c r="F70" s="63" t="s">
        <v>1165</v>
      </c>
      <c r="G70" s="63" t="s">
        <v>1087</v>
      </c>
      <c r="H70" s="63" t="s">
        <v>1166</v>
      </c>
      <c r="I70" s="63" t="s">
        <v>1097</v>
      </c>
      <c r="J70" s="64">
        <v>22500</v>
      </c>
      <c r="K70">
        <v>1</v>
      </c>
      <c r="L70">
        <v>0</v>
      </c>
      <c r="M70">
        <v>0</v>
      </c>
      <c r="N70">
        <v>0</v>
      </c>
      <c r="O70" s="64">
        <v>22500</v>
      </c>
    </row>
    <row r="71" spans="1:15">
      <c r="A71" s="63" t="s">
        <v>27</v>
      </c>
      <c r="B71" s="63" t="s">
        <v>170</v>
      </c>
      <c r="C71" s="63" t="s">
        <v>1167</v>
      </c>
      <c r="D71" s="63" t="s">
        <v>1967</v>
      </c>
      <c r="E71" s="63" t="s">
        <v>1050</v>
      </c>
      <c r="F71" s="63" t="s">
        <v>1168</v>
      </c>
      <c r="G71" s="63" t="s">
        <v>1087</v>
      </c>
      <c r="H71" s="63" t="s">
        <v>1053</v>
      </c>
      <c r="I71" s="63" t="s">
        <v>1054</v>
      </c>
      <c r="J71" s="64">
        <v>2000</v>
      </c>
      <c r="K71">
        <v>2</v>
      </c>
      <c r="L71">
        <v>2</v>
      </c>
      <c r="M71">
        <v>2</v>
      </c>
      <c r="N71">
        <v>2</v>
      </c>
      <c r="O71" s="64">
        <v>16000</v>
      </c>
    </row>
    <row r="72" spans="1:15">
      <c r="A72" s="63" t="s">
        <v>27</v>
      </c>
      <c r="B72" s="63" t="s">
        <v>170</v>
      </c>
      <c r="C72" s="63" t="s">
        <v>1100</v>
      </c>
      <c r="D72" s="63" t="s">
        <v>1965</v>
      </c>
      <c r="E72" s="63" t="s">
        <v>1050</v>
      </c>
      <c r="F72" s="63" t="s">
        <v>1101</v>
      </c>
      <c r="G72" s="63" t="s">
        <v>1087</v>
      </c>
      <c r="H72" s="63" t="s">
        <v>1053</v>
      </c>
      <c r="I72" s="63" t="s">
        <v>1054</v>
      </c>
      <c r="J72" s="64">
        <v>3000</v>
      </c>
      <c r="K72">
        <v>1</v>
      </c>
      <c r="L72">
        <v>1</v>
      </c>
      <c r="M72">
        <v>1</v>
      </c>
      <c r="N72">
        <v>1</v>
      </c>
      <c r="O72" s="64">
        <v>12000</v>
      </c>
    </row>
    <row r="73" spans="1:15">
      <c r="A73" s="63" t="s">
        <v>63</v>
      </c>
      <c r="B73" s="63" t="s">
        <v>792</v>
      </c>
      <c r="C73" s="63" t="s">
        <v>1146</v>
      </c>
      <c r="D73" s="63" t="s">
        <v>1921</v>
      </c>
      <c r="E73" s="63" t="s">
        <v>1094</v>
      </c>
      <c r="F73" s="63" t="s">
        <v>1147</v>
      </c>
      <c r="G73" s="63" t="s">
        <v>1087</v>
      </c>
      <c r="H73" s="63" t="s">
        <v>1096</v>
      </c>
      <c r="I73" s="63" t="s">
        <v>1097</v>
      </c>
      <c r="J73" s="64">
        <v>40000</v>
      </c>
      <c r="K73">
        <v>0</v>
      </c>
      <c r="L73">
        <v>1</v>
      </c>
      <c r="M73">
        <v>1</v>
      </c>
      <c r="N73">
        <v>0</v>
      </c>
      <c r="O73" s="64">
        <v>80000</v>
      </c>
    </row>
    <row r="74" spans="1:15">
      <c r="A74" s="63" t="s">
        <v>63</v>
      </c>
      <c r="B74" s="63" t="s">
        <v>792</v>
      </c>
      <c r="C74" s="63" t="s">
        <v>1169</v>
      </c>
      <c r="D74" s="63" t="s">
        <v>1921</v>
      </c>
      <c r="E74" s="63" t="s">
        <v>1094</v>
      </c>
      <c r="F74" s="63" t="s">
        <v>1170</v>
      </c>
      <c r="G74" s="63" t="s">
        <v>1087</v>
      </c>
      <c r="H74" s="63" t="s">
        <v>1096</v>
      </c>
      <c r="I74" s="63" t="s">
        <v>1097</v>
      </c>
      <c r="J74" s="64">
        <v>4000</v>
      </c>
      <c r="K74">
        <v>0</v>
      </c>
      <c r="L74">
        <v>1</v>
      </c>
      <c r="M74">
        <v>0</v>
      </c>
      <c r="N74">
        <v>0</v>
      </c>
      <c r="O74" s="64">
        <v>4000</v>
      </c>
    </row>
    <row r="75" spans="1:15">
      <c r="A75" s="63" t="s">
        <v>63</v>
      </c>
      <c r="B75" s="63" t="s">
        <v>792</v>
      </c>
      <c r="C75" s="63" t="s">
        <v>1162</v>
      </c>
      <c r="D75" s="63" t="s">
        <v>1163</v>
      </c>
      <c r="E75" s="63" t="s">
        <v>1164</v>
      </c>
      <c r="F75" s="63" t="s">
        <v>1165</v>
      </c>
      <c r="G75" s="63" t="s">
        <v>1087</v>
      </c>
      <c r="H75" s="63" t="s">
        <v>1166</v>
      </c>
      <c r="I75" s="63" t="s">
        <v>1097</v>
      </c>
      <c r="J75" s="64">
        <v>22500</v>
      </c>
      <c r="K75">
        <v>0</v>
      </c>
      <c r="L75">
        <v>1</v>
      </c>
      <c r="M75">
        <v>0</v>
      </c>
      <c r="N75">
        <v>0</v>
      </c>
      <c r="O75" s="64">
        <v>22500</v>
      </c>
    </row>
    <row r="76" spans="1:15">
      <c r="A76" s="63" t="s">
        <v>63</v>
      </c>
      <c r="B76" s="63" t="s">
        <v>792</v>
      </c>
      <c r="C76" s="63" t="s">
        <v>1158</v>
      </c>
      <c r="D76" s="63" t="s">
        <v>1967</v>
      </c>
      <c r="E76" s="63" t="s">
        <v>1050</v>
      </c>
      <c r="F76" s="63" t="s">
        <v>1159</v>
      </c>
      <c r="G76" s="63" t="s">
        <v>1087</v>
      </c>
      <c r="H76" s="63" t="s">
        <v>1053</v>
      </c>
      <c r="I76" s="63" t="s">
        <v>1054</v>
      </c>
      <c r="J76" s="64">
        <v>500</v>
      </c>
      <c r="K76">
        <v>1</v>
      </c>
      <c r="L76">
        <v>1</v>
      </c>
      <c r="M76">
        <v>0</v>
      </c>
      <c r="N76">
        <v>0</v>
      </c>
      <c r="O76" s="64">
        <v>1000</v>
      </c>
    </row>
    <row r="77" spans="1:15">
      <c r="A77" s="63" t="s">
        <v>63</v>
      </c>
      <c r="B77" s="63" t="s">
        <v>792</v>
      </c>
      <c r="C77" s="63" t="s">
        <v>1152</v>
      </c>
      <c r="D77" s="63" t="s">
        <v>1967</v>
      </c>
      <c r="E77" s="63" t="s">
        <v>1050</v>
      </c>
      <c r="F77" s="63" t="s">
        <v>1153</v>
      </c>
      <c r="G77" s="63" t="s">
        <v>1087</v>
      </c>
      <c r="H77" s="63" t="s">
        <v>1053</v>
      </c>
      <c r="I77" s="63" t="s">
        <v>1054</v>
      </c>
      <c r="J77" s="64">
        <v>1000</v>
      </c>
      <c r="K77">
        <v>1</v>
      </c>
      <c r="L77">
        <v>1</v>
      </c>
      <c r="M77">
        <v>0</v>
      </c>
      <c r="N77">
        <v>0</v>
      </c>
      <c r="O77" s="64">
        <v>2000</v>
      </c>
    </row>
    <row r="78" spans="1:15">
      <c r="A78" s="63" t="s">
        <v>63</v>
      </c>
      <c r="B78" s="63" t="s">
        <v>792</v>
      </c>
      <c r="C78" s="63" t="s">
        <v>1112</v>
      </c>
      <c r="D78" s="63" t="s">
        <v>1968</v>
      </c>
      <c r="E78" s="63" t="s">
        <v>1113</v>
      </c>
      <c r="F78" s="63" t="s">
        <v>1114</v>
      </c>
      <c r="G78" s="63" t="s">
        <v>1087</v>
      </c>
      <c r="H78" s="63" t="s">
        <v>1115</v>
      </c>
      <c r="I78" s="63" t="s">
        <v>1097</v>
      </c>
      <c r="J78" s="64">
        <v>5000</v>
      </c>
      <c r="K78">
        <v>1</v>
      </c>
      <c r="L78">
        <v>0</v>
      </c>
      <c r="M78">
        <v>0</v>
      </c>
      <c r="N78">
        <v>0</v>
      </c>
      <c r="O78" s="64">
        <v>5000</v>
      </c>
    </row>
    <row r="79" spans="1:15">
      <c r="A79" s="63" t="s">
        <v>27</v>
      </c>
      <c r="B79" s="63" t="s">
        <v>147</v>
      </c>
      <c r="C79" s="63" t="s">
        <v>1171</v>
      </c>
      <c r="D79" s="63" t="s">
        <v>1967</v>
      </c>
      <c r="E79" s="63" t="s">
        <v>1050</v>
      </c>
      <c r="F79" s="63" t="s">
        <v>1172</v>
      </c>
      <c r="G79" s="63" t="s">
        <v>1052</v>
      </c>
      <c r="H79" s="63" t="s">
        <v>1053</v>
      </c>
      <c r="I79" s="63" t="s">
        <v>1054</v>
      </c>
      <c r="J79" s="64">
        <v>150</v>
      </c>
      <c r="K79">
        <v>4</v>
      </c>
      <c r="L79">
        <v>4</v>
      </c>
      <c r="M79">
        <v>4</v>
      </c>
      <c r="N79">
        <v>4</v>
      </c>
      <c r="O79" s="64">
        <v>2400</v>
      </c>
    </row>
    <row r="80" spans="1:15">
      <c r="A80" s="63" t="s">
        <v>27</v>
      </c>
      <c r="B80" s="63" t="s">
        <v>147</v>
      </c>
      <c r="C80" s="63" t="s">
        <v>1173</v>
      </c>
      <c r="D80" s="63" t="s">
        <v>1967</v>
      </c>
      <c r="E80" s="63" t="s">
        <v>1050</v>
      </c>
      <c r="F80" s="63" t="s">
        <v>1174</v>
      </c>
      <c r="G80" s="63" t="s">
        <v>1052</v>
      </c>
      <c r="H80" s="63" t="s">
        <v>1053</v>
      </c>
      <c r="I80" s="63" t="s">
        <v>1054</v>
      </c>
      <c r="J80" s="64">
        <v>400</v>
      </c>
      <c r="K80">
        <v>1</v>
      </c>
      <c r="L80">
        <v>0</v>
      </c>
      <c r="M80">
        <v>1</v>
      </c>
      <c r="N80">
        <v>0</v>
      </c>
      <c r="O80" s="64">
        <v>800</v>
      </c>
    </row>
    <row r="81" spans="1:15">
      <c r="A81" s="63" t="s">
        <v>27</v>
      </c>
      <c r="B81" s="63" t="s">
        <v>147</v>
      </c>
      <c r="C81" s="63" t="s">
        <v>1175</v>
      </c>
      <c r="D81" s="63" t="s">
        <v>1965</v>
      </c>
      <c r="E81" s="63" t="s">
        <v>1050</v>
      </c>
      <c r="F81" s="63" t="s">
        <v>1176</v>
      </c>
      <c r="G81" s="63" t="s">
        <v>1087</v>
      </c>
      <c r="H81" s="63" t="s">
        <v>1053</v>
      </c>
      <c r="I81" s="63" t="s">
        <v>1054</v>
      </c>
      <c r="J81" s="64">
        <v>600</v>
      </c>
      <c r="K81">
        <v>1</v>
      </c>
      <c r="L81">
        <v>1</v>
      </c>
      <c r="M81">
        <v>0</v>
      </c>
      <c r="N81">
        <v>0</v>
      </c>
      <c r="O81" s="64">
        <v>1200</v>
      </c>
    </row>
    <row r="82" spans="1:15">
      <c r="A82" s="63" t="s">
        <v>27</v>
      </c>
      <c r="B82" s="63" t="s">
        <v>147</v>
      </c>
      <c r="C82" s="63" t="s">
        <v>1116</v>
      </c>
      <c r="D82" s="63" t="s">
        <v>1965</v>
      </c>
      <c r="E82" s="63" t="s">
        <v>1050</v>
      </c>
      <c r="F82" s="63" t="s">
        <v>1117</v>
      </c>
      <c r="G82" s="63" t="s">
        <v>1052</v>
      </c>
      <c r="H82" s="63" t="s">
        <v>1053</v>
      </c>
      <c r="I82" s="63" t="s">
        <v>1054</v>
      </c>
      <c r="J82" s="64">
        <v>50</v>
      </c>
      <c r="K82">
        <v>5</v>
      </c>
      <c r="L82">
        <v>5</v>
      </c>
      <c r="M82">
        <v>5</v>
      </c>
      <c r="N82">
        <v>5</v>
      </c>
      <c r="O82" s="64">
        <v>1000</v>
      </c>
    </row>
    <row r="83" spans="1:15">
      <c r="A83" s="63" t="s">
        <v>27</v>
      </c>
      <c r="B83" s="63" t="s">
        <v>147</v>
      </c>
      <c r="C83" s="63" t="s">
        <v>1177</v>
      </c>
      <c r="D83" s="63" t="s">
        <v>1967</v>
      </c>
      <c r="E83" s="63" t="s">
        <v>1050</v>
      </c>
      <c r="F83" s="63" t="s">
        <v>1178</v>
      </c>
      <c r="G83" s="63" t="s">
        <v>1087</v>
      </c>
      <c r="H83" s="63" t="s">
        <v>1053</v>
      </c>
      <c r="I83" s="63" t="s">
        <v>1054</v>
      </c>
      <c r="J83" s="64">
        <v>40</v>
      </c>
      <c r="K83">
        <v>1</v>
      </c>
      <c r="L83">
        <v>0</v>
      </c>
      <c r="M83">
        <v>1</v>
      </c>
      <c r="N83">
        <v>1</v>
      </c>
      <c r="O83" s="64">
        <v>120</v>
      </c>
    </row>
    <row r="84" spans="1:15">
      <c r="A84" s="63" t="s">
        <v>27</v>
      </c>
      <c r="B84" s="63" t="s">
        <v>147</v>
      </c>
      <c r="C84" s="63" t="s">
        <v>1179</v>
      </c>
      <c r="D84" s="63" t="s">
        <v>1965</v>
      </c>
      <c r="E84" s="63" t="s">
        <v>1050</v>
      </c>
      <c r="F84" s="63" t="s">
        <v>1180</v>
      </c>
      <c r="G84" s="63" t="s">
        <v>1087</v>
      </c>
      <c r="H84" s="63" t="s">
        <v>1053</v>
      </c>
      <c r="I84" s="63" t="s">
        <v>1054</v>
      </c>
      <c r="J84" s="64">
        <v>900</v>
      </c>
      <c r="K84">
        <v>1</v>
      </c>
      <c r="L84">
        <v>1</v>
      </c>
      <c r="M84">
        <v>1</v>
      </c>
      <c r="N84">
        <v>1</v>
      </c>
      <c r="O84" s="64">
        <v>3600</v>
      </c>
    </row>
    <row r="85" spans="1:15">
      <c r="A85" s="63" t="s">
        <v>27</v>
      </c>
      <c r="B85" s="63" t="s">
        <v>147</v>
      </c>
      <c r="C85" s="63" t="s">
        <v>1181</v>
      </c>
      <c r="D85" s="63" t="s">
        <v>1967</v>
      </c>
      <c r="E85" s="63" t="s">
        <v>1143</v>
      </c>
      <c r="F85" s="63" t="s">
        <v>1183</v>
      </c>
      <c r="G85" s="63" t="s">
        <v>1087</v>
      </c>
      <c r="H85" s="63" t="s">
        <v>1053</v>
      </c>
      <c r="I85" s="63" t="s">
        <v>1054</v>
      </c>
      <c r="J85" s="64">
        <v>60</v>
      </c>
      <c r="K85">
        <v>1</v>
      </c>
      <c r="L85">
        <v>1</v>
      </c>
      <c r="M85">
        <v>1</v>
      </c>
      <c r="N85">
        <v>1</v>
      </c>
      <c r="O85" s="64">
        <v>240</v>
      </c>
    </row>
    <row r="86" spans="1:15">
      <c r="A86" s="63" t="s">
        <v>27</v>
      </c>
      <c r="B86" s="63" t="s">
        <v>147</v>
      </c>
      <c r="C86" s="63" t="s">
        <v>1185</v>
      </c>
      <c r="D86" s="63" t="s">
        <v>1965</v>
      </c>
      <c r="E86" s="63" t="s">
        <v>1050</v>
      </c>
      <c r="F86" s="63" t="s">
        <v>1186</v>
      </c>
      <c r="G86" s="63" t="s">
        <v>1087</v>
      </c>
      <c r="H86" s="63" t="s">
        <v>1053</v>
      </c>
      <c r="I86" s="63" t="s">
        <v>1054</v>
      </c>
      <c r="J86" s="64">
        <v>40</v>
      </c>
      <c r="K86">
        <v>4</v>
      </c>
      <c r="L86">
        <v>4</v>
      </c>
      <c r="M86">
        <v>4</v>
      </c>
      <c r="N86">
        <v>4</v>
      </c>
      <c r="O86" s="64">
        <v>640</v>
      </c>
    </row>
    <row r="87" spans="1:15">
      <c r="A87" s="63" t="s">
        <v>27</v>
      </c>
      <c r="B87" s="63" t="s">
        <v>147</v>
      </c>
      <c r="C87" s="63" t="s">
        <v>1187</v>
      </c>
      <c r="D87" s="63" t="s">
        <v>1965</v>
      </c>
      <c r="E87" s="63" t="s">
        <v>1050</v>
      </c>
      <c r="F87" s="63" t="s">
        <v>1188</v>
      </c>
      <c r="G87" s="63" t="s">
        <v>1087</v>
      </c>
      <c r="H87" s="63" t="s">
        <v>1053</v>
      </c>
      <c r="I87" s="63" t="s">
        <v>1054</v>
      </c>
      <c r="J87" s="64">
        <v>70</v>
      </c>
      <c r="K87">
        <v>1</v>
      </c>
      <c r="L87">
        <v>1</v>
      </c>
      <c r="M87">
        <v>1</v>
      </c>
      <c r="N87">
        <v>1</v>
      </c>
      <c r="O87" s="64">
        <v>280</v>
      </c>
    </row>
    <row r="88" spans="1:15">
      <c r="A88" s="63" t="s">
        <v>27</v>
      </c>
      <c r="B88" s="63" t="s">
        <v>147</v>
      </c>
      <c r="C88" s="63" t="s">
        <v>1189</v>
      </c>
      <c r="D88" s="63" t="s">
        <v>1965</v>
      </c>
      <c r="E88" s="63" t="s">
        <v>1050</v>
      </c>
      <c r="F88" s="63" t="s">
        <v>1190</v>
      </c>
      <c r="G88" s="63" t="s">
        <v>1087</v>
      </c>
      <c r="H88" s="63" t="s">
        <v>1053</v>
      </c>
      <c r="I88" s="63" t="s">
        <v>1054</v>
      </c>
      <c r="J88" s="64">
        <v>80</v>
      </c>
      <c r="K88">
        <v>1</v>
      </c>
      <c r="L88">
        <v>1</v>
      </c>
      <c r="M88">
        <v>1</v>
      </c>
      <c r="N88">
        <v>1</v>
      </c>
      <c r="O88" s="64">
        <v>320</v>
      </c>
    </row>
    <row r="89" spans="1:15">
      <c r="A89" s="63" t="s">
        <v>27</v>
      </c>
      <c r="B89" s="63" t="s">
        <v>147</v>
      </c>
      <c r="C89" s="63" t="s">
        <v>1191</v>
      </c>
      <c r="D89" s="63" t="s">
        <v>1965</v>
      </c>
      <c r="E89" s="63" t="s">
        <v>1050</v>
      </c>
      <c r="F89" s="63" t="s">
        <v>1192</v>
      </c>
      <c r="G89" s="63" t="s">
        <v>1087</v>
      </c>
      <c r="H89" s="63" t="s">
        <v>1053</v>
      </c>
      <c r="I89" s="63" t="s">
        <v>1054</v>
      </c>
      <c r="J89" s="64">
        <v>50</v>
      </c>
      <c r="K89">
        <v>1</v>
      </c>
      <c r="L89">
        <v>0</v>
      </c>
      <c r="M89">
        <v>0</v>
      </c>
      <c r="N89">
        <v>1</v>
      </c>
      <c r="O89" s="64">
        <v>100</v>
      </c>
    </row>
    <row r="90" spans="1:15">
      <c r="A90" s="63" t="s">
        <v>27</v>
      </c>
      <c r="B90" s="63" t="s">
        <v>147</v>
      </c>
      <c r="C90" s="63" t="s">
        <v>1108</v>
      </c>
      <c r="D90" s="63" t="s">
        <v>1965</v>
      </c>
      <c r="E90" s="63" t="s">
        <v>1050</v>
      </c>
      <c r="F90" s="63" t="s">
        <v>1109</v>
      </c>
      <c r="G90" s="63" t="s">
        <v>1052</v>
      </c>
      <c r="H90" s="63" t="s">
        <v>1053</v>
      </c>
      <c r="I90" s="63" t="s">
        <v>1054</v>
      </c>
      <c r="J90" s="64">
        <v>600</v>
      </c>
      <c r="K90">
        <v>3</v>
      </c>
      <c r="L90">
        <v>3</v>
      </c>
      <c r="M90">
        <v>3</v>
      </c>
      <c r="N90">
        <v>3</v>
      </c>
      <c r="O90" s="64">
        <v>7200</v>
      </c>
    </row>
    <row r="91" spans="1:15">
      <c r="A91" s="63" t="s">
        <v>27</v>
      </c>
      <c r="B91" s="63" t="s">
        <v>147</v>
      </c>
      <c r="C91" s="63" t="s">
        <v>1106</v>
      </c>
      <c r="D91" s="63" t="s">
        <v>1965</v>
      </c>
      <c r="E91" s="63" t="s">
        <v>1050</v>
      </c>
      <c r="F91" s="63" t="s">
        <v>1107</v>
      </c>
      <c r="G91" s="63" t="s">
        <v>1052</v>
      </c>
      <c r="H91" s="63" t="s">
        <v>1053</v>
      </c>
      <c r="I91" s="63" t="s">
        <v>1054</v>
      </c>
      <c r="J91" s="64">
        <v>60</v>
      </c>
      <c r="K91">
        <v>5</v>
      </c>
      <c r="L91">
        <v>5</v>
      </c>
      <c r="M91">
        <v>5</v>
      </c>
      <c r="N91">
        <v>5</v>
      </c>
      <c r="O91" s="64">
        <v>1200</v>
      </c>
    </row>
    <row r="92" spans="1:15">
      <c r="A92" s="63" t="s">
        <v>27</v>
      </c>
      <c r="B92" s="63" t="s">
        <v>147</v>
      </c>
      <c r="C92" s="63" t="s">
        <v>1193</v>
      </c>
      <c r="D92" s="63" t="s">
        <v>1965</v>
      </c>
      <c r="E92" s="63" t="s">
        <v>1050</v>
      </c>
      <c r="F92" s="63" t="s">
        <v>1194</v>
      </c>
      <c r="G92" s="63" t="s">
        <v>1052</v>
      </c>
      <c r="H92" s="63" t="s">
        <v>1053</v>
      </c>
      <c r="I92" s="63" t="s">
        <v>1054</v>
      </c>
      <c r="J92" s="64">
        <v>50</v>
      </c>
      <c r="K92">
        <v>4</v>
      </c>
      <c r="L92">
        <v>4</v>
      </c>
      <c r="M92">
        <v>4</v>
      </c>
      <c r="N92">
        <v>4</v>
      </c>
      <c r="O92" s="64">
        <v>800</v>
      </c>
    </row>
    <row r="93" spans="1:15">
      <c r="A93" s="63" t="s">
        <v>27</v>
      </c>
      <c r="B93" s="63" t="s">
        <v>147</v>
      </c>
      <c r="C93" s="63" t="s">
        <v>1195</v>
      </c>
      <c r="D93" s="63" t="s">
        <v>1967</v>
      </c>
      <c r="E93" s="63" t="s">
        <v>1050</v>
      </c>
      <c r="F93" s="63" t="s">
        <v>1196</v>
      </c>
      <c r="G93" s="63" t="s">
        <v>1052</v>
      </c>
      <c r="H93" s="63" t="s">
        <v>1053</v>
      </c>
      <c r="I93" s="63" t="s">
        <v>1054</v>
      </c>
      <c r="J93" s="64">
        <v>500</v>
      </c>
      <c r="K93">
        <v>0</v>
      </c>
      <c r="L93">
        <v>0</v>
      </c>
      <c r="M93">
        <v>1</v>
      </c>
      <c r="N93">
        <v>0</v>
      </c>
      <c r="O93" s="64">
        <v>500</v>
      </c>
    </row>
    <row r="94" spans="1:15">
      <c r="A94" s="63" t="s">
        <v>27</v>
      </c>
      <c r="B94" s="63" t="s">
        <v>147</v>
      </c>
      <c r="C94" s="63" t="s">
        <v>1075</v>
      </c>
      <c r="D94" s="63" t="s">
        <v>1965</v>
      </c>
      <c r="E94" s="63" t="s">
        <v>1050</v>
      </c>
      <c r="F94" s="63" t="s">
        <v>1076</v>
      </c>
      <c r="G94" s="63" t="s">
        <v>1052</v>
      </c>
      <c r="H94" s="63" t="s">
        <v>1053</v>
      </c>
      <c r="I94" s="63" t="s">
        <v>1054</v>
      </c>
      <c r="J94" s="64">
        <v>500</v>
      </c>
      <c r="K94">
        <v>0</v>
      </c>
      <c r="L94">
        <v>2</v>
      </c>
      <c r="M94">
        <v>0</v>
      </c>
      <c r="N94">
        <v>0</v>
      </c>
      <c r="O94" s="64">
        <v>1000</v>
      </c>
    </row>
    <row r="95" spans="1:15">
      <c r="A95" s="63" t="s">
        <v>27</v>
      </c>
      <c r="B95" s="63" t="s">
        <v>147</v>
      </c>
      <c r="C95" s="63" t="s">
        <v>1197</v>
      </c>
      <c r="D95" s="63" t="s">
        <v>1965</v>
      </c>
      <c r="E95" s="63" t="s">
        <v>1050</v>
      </c>
      <c r="F95" s="63" t="s">
        <v>1198</v>
      </c>
      <c r="G95" s="63" t="s">
        <v>1087</v>
      </c>
      <c r="H95" s="63" t="s">
        <v>1053</v>
      </c>
      <c r="I95" s="63" t="s">
        <v>1054</v>
      </c>
      <c r="J95" s="64">
        <v>10</v>
      </c>
      <c r="K95">
        <v>1</v>
      </c>
      <c r="L95">
        <v>1</v>
      </c>
      <c r="M95">
        <v>1</v>
      </c>
      <c r="N95">
        <v>1</v>
      </c>
      <c r="O95" s="64">
        <v>40</v>
      </c>
    </row>
    <row r="96" spans="1:15">
      <c r="A96" s="63" t="s">
        <v>27</v>
      </c>
      <c r="B96" s="63" t="s">
        <v>147</v>
      </c>
      <c r="C96" s="63" t="s">
        <v>1200</v>
      </c>
      <c r="D96" s="63" t="s">
        <v>1965</v>
      </c>
      <c r="E96" s="63" t="s">
        <v>1202</v>
      </c>
      <c r="F96" s="63" t="s">
        <v>1203</v>
      </c>
      <c r="G96" s="63" t="s">
        <v>1052</v>
      </c>
      <c r="H96" s="63" t="s">
        <v>1053</v>
      </c>
      <c r="I96" s="63" t="s">
        <v>1054</v>
      </c>
      <c r="J96" s="64">
        <v>40</v>
      </c>
      <c r="K96">
        <v>2</v>
      </c>
      <c r="L96">
        <v>2</v>
      </c>
      <c r="M96">
        <v>2</v>
      </c>
      <c r="N96">
        <v>2</v>
      </c>
      <c r="O96" s="64">
        <v>320</v>
      </c>
    </row>
    <row r="97" spans="1:15">
      <c r="A97" s="63" t="s">
        <v>27</v>
      </c>
      <c r="B97" s="63" t="s">
        <v>147</v>
      </c>
      <c r="C97" s="63" t="s">
        <v>1205</v>
      </c>
      <c r="D97" s="63" t="s">
        <v>1965</v>
      </c>
      <c r="E97" s="63" t="s">
        <v>1050</v>
      </c>
      <c r="F97" s="63" t="s">
        <v>1206</v>
      </c>
      <c r="G97" s="63" t="s">
        <v>1087</v>
      </c>
      <c r="H97" s="63" t="s">
        <v>1053</v>
      </c>
      <c r="I97" s="63" t="s">
        <v>1054</v>
      </c>
      <c r="J97" s="64">
        <v>300</v>
      </c>
      <c r="K97">
        <v>25</v>
      </c>
      <c r="L97">
        <v>25</v>
      </c>
      <c r="M97">
        <v>25</v>
      </c>
      <c r="N97">
        <v>25</v>
      </c>
      <c r="O97" s="64">
        <v>30000</v>
      </c>
    </row>
    <row r="98" spans="1:15">
      <c r="A98" s="63" t="s">
        <v>27</v>
      </c>
      <c r="B98" s="63" t="s">
        <v>147</v>
      </c>
      <c r="C98" s="63" t="s">
        <v>1207</v>
      </c>
      <c r="D98" s="63" t="s">
        <v>1208</v>
      </c>
      <c r="E98" s="63" t="s">
        <v>2006</v>
      </c>
      <c r="F98" s="63" t="s">
        <v>1209</v>
      </c>
      <c r="G98" s="63" t="s">
        <v>1087</v>
      </c>
      <c r="H98" s="63" t="s">
        <v>1210</v>
      </c>
      <c r="I98" s="63" t="s">
        <v>1054</v>
      </c>
      <c r="J98" s="64">
        <v>300</v>
      </c>
      <c r="K98">
        <v>4</v>
      </c>
      <c r="L98">
        <v>4</v>
      </c>
      <c r="M98">
        <v>4</v>
      </c>
      <c r="N98">
        <v>4</v>
      </c>
      <c r="O98" s="64">
        <v>4800</v>
      </c>
    </row>
    <row r="99" spans="1:15">
      <c r="A99" s="63" t="s">
        <v>27</v>
      </c>
      <c r="B99" s="63" t="s">
        <v>147</v>
      </c>
      <c r="C99" s="63" t="s">
        <v>1211</v>
      </c>
      <c r="D99" s="63" t="s">
        <v>1965</v>
      </c>
      <c r="E99" s="63" t="s">
        <v>1050</v>
      </c>
      <c r="F99" s="63" t="s">
        <v>1212</v>
      </c>
      <c r="G99" s="63" t="s">
        <v>1087</v>
      </c>
      <c r="H99" s="63" t="s">
        <v>1053</v>
      </c>
      <c r="I99" s="63" t="s">
        <v>1054</v>
      </c>
      <c r="J99" s="64">
        <v>100</v>
      </c>
      <c r="K99">
        <v>4</v>
      </c>
      <c r="L99">
        <v>4</v>
      </c>
      <c r="M99">
        <v>4</v>
      </c>
      <c r="N99">
        <v>4</v>
      </c>
      <c r="O99" s="64">
        <v>1600</v>
      </c>
    </row>
    <row r="100" spans="1:15">
      <c r="A100" s="63" t="s">
        <v>27</v>
      </c>
      <c r="B100" s="63" t="s">
        <v>147</v>
      </c>
      <c r="C100" s="63" t="s">
        <v>1213</v>
      </c>
      <c r="D100" s="63" t="s">
        <v>1965</v>
      </c>
      <c r="E100" s="63" t="s">
        <v>1050</v>
      </c>
      <c r="F100" s="63" t="s">
        <v>1214</v>
      </c>
      <c r="G100" s="63" t="s">
        <v>1087</v>
      </c>
      <c r="H100" s="63" t="s">
        <v>1053</v>
      </c>
      <c r="I100" s="63" t="s">
        <v>1054</v>
      </c>
      <c r="J100" s="64">
        <v>100</v>
      </c>
      <c r="K100">
        <v>5</v>
      </c>
      <c r="L100">
        <v>5</v>
      </c>
      <c r="M100">
        <v>5</v>
      </c>
      <c r="N100">
        <v>5</v>
      </c>
      <c r="O100" s="64">
        <v>2000</v>
      </c>
    </row>
    <row r="101" spans="1:15">
      <c r="A101" s="63" t="s">
        <v>27</v>
      </c>
      <c r="B101" s="63" t="s">
        <v>147</v>
      </c>
      <c r="C101" s="63" t="s">
        <v>1215</v>
      </c>
      <c r="D101" s="63" t="s">
        <v>1967</v>
      </c>
      <c r="E101" s="63" t="s">
        <v>1050</v>
      </c>
      <c r="F101" s="63" t="s">
        <v>1216</v>
      </c>
      <c r="G101" s="63" t="s">
        <v>1217</v>
      </c>
      <c r="H101" s="63" t="s">
        <v>1053</v>
      </c>
      <c r="I101" s="63" t="s">
        <v>1054</v>
      </c>
      <c r="J101" s="64">
        <v>200</v>
      </c>
      <c r="K101">
        <v>7</v>
      </c>
      <c r="L101">
        <v>7</v>
      </c>
      <c r="M101">
        <v>7</v>
      </c>
      <c r="N101">
        <v>7</v>
      </c>
      <c r="O101" s="64">
        <v>5600</v>
      </c>
    </row>
    <row r="102" spans="1:15">
      <c r="A102" s="63" t="s">
        <v>27</v>
      </c>
      <c r="B102" s="63" t="s">
        <v>147</v>
      </c>
      <c r="C102" s="63" t="s">
        <v>1218</v>
      </c>
      <c r="D102" s="63" t="s">
        <v>1966</v>
      </c>
      <c r="E102" s="63" t="s">
        <v>1050</v>
      </c>
      <c r="F102" s="63" t="s">
        <v>1219</v>
      </c>
      <c r="G102" s="63" t="s">
        <v>1087</v>
      </c>
      <c r="H102" s="63" t="s">
        <v>1199</v>
      </c>
      <c r="I102" s="63" t="s">
        <v>1054</v>
      </c>
      <c r="J102" s="64">
        <v>100</v>
      </c>
      <c r="K102">
        <v>12</v>
      </c>
      <c r="L102">
        <v>12</v>
      </c>
      <c r="M102">
        <v>12</v>
      </c>
      <c r="N102">
        <v>12</v>
      </c>
      <c r="O102" s="64">
        <v>4800</v>
      </c>
    </row>
    <row r="103" spans="1:15">
      <c r="A103" s="63" t="s">
        <v>27</v>
      </c>
      <c r="B103" s="63" t="s">
        <v>147</v>
      </c>
      <c r="C103" s="63" t="s">
        <v>1220</v>
      </c>
      <c r="D103" s="63" t="s">
        <v>1913</v>
      </c>
      <c r="E103" s="63" t="s">
        <v>2002</v>
      </c>
      <c r="F103" s="63" t="s">
        <v>1221</v>
      </c>
      <c r="G103" s="63" t="s">
        <v>1087</v>
      </c>
      <c r="H103" s="63" t="s">
        <v>1092</v>
      </c>
      <c r="I103" s="63" t="s">
        <v>1054</v>
      </c>
      <c r="J103" s="64">
        <v>100</v>
      </c>
      <c r="K103">
        <v>6</v>
      </c>
      <c r="L103">
        <v>6</v>
      </c>
      <c r="M103">
        <v>6</v>
      </c>
      <c r="N103">
        <v>6</v>
      </c>
      <c r="O103" s="64">
        <v>2400</v>
      </c>
    </row>
    <row r="104" spans="1:15">
      <c r="A104" s="63" t="s">
        <v>27</v>
      </c>
      <c r="B104" s="63" t="s">
        <v>147</v>
      </c>
      <c r="C104" s="63" t="s">
        <v>1222</v>
      </c>
      <c r="D104" s="63" t="s">
        <v>1122</v>
      </c>
      <c r="E104" s="63" t="s">
        <v>2003</v>
      </c>
      <c r="F104" s="63" t="s">
        <v>1223</v>
      </c>
      <c r="G104" s="63" t="s">
        <v>1087</v>
      </c>
      <c r="H104" s="63" t="s">
        <v>1125</v>
      </c>
      <c r="I104" s="63" t="s">
        <v>1054</v>
      </c>
      <c r="J104" s="64">
        <v>700</v>
      </c>
      <c r="K104">
        <v>0</v>
      </c>
      <c r="L104">
        <v>1</v>
      </c>
      <c r="M104">
        <v>0</v>
      </c>
      <c r="N104">
        <v>0</v>
      </c>
      <c r="O104" s="64">
        <v>700</v>
      </c>
    </row>
    <row r="105" spans="1:15">
      <c r="A105" s="63" t="s">
        <v>27</v>
      </c>
      <c r="B105" s="63" t="s">
        <v>147</v>
      </c>
      <c r="C105" s="63" t="s">
        <v>1224</v>
      </c>
      <c r="D105" s="63" t="s">
        <v>1965</v>
      </c>
      <c r="E105" s="63" t="s">
        <v>1050</v>
      </c>
      <c r="F105" s="63" t="s">
        <v>1225</v>
      </c>
      <c r="G105" s="63" t="s">
        <v>1058</v>
      </c>
      <c r="H105" s="63" t="s">
        <v>1053</v>
      </c>
      <c r="I105" s="63" t="s">
        <v>1054</v>
      </c>
      <c r="J105" s="64">
        <v>70</v>
      </c>
      <c r="K105">
        <v>3</v>
      </c>
      <c r="L105">
        <v>3</v>
      </c>
      <c r="M105">
        <v>3</v>
      </c>
      <c r="N105">
        <v>3</v>
      </c>
      <c r="O105" s="64">
        <v>840</v>
      </c>
    </row>
    <row r="106" spans="1:15">
      <c r="A106" s="63" t="s">
        <v>27</v>
      </c>
      <c r="B106" s="63" t="s">
        <v>147</v>
      </c>
      <c r="C106" s="63" t="s">
        <v>1226</v>
      </c>
      <c r="D106" s="63" t="s">
        <v>1227</v>
      </c>
      <c r="E106" s="63" t="s">
        <v>1050</v>
      </c>
      <c r="F106" s="63" t="s">
        <v>1228</v>
      </c>
      <c r="G106" s="63" t="s">
        <v>1052</v>
      </c>
      <c r="H106" s="63" t="s">
        <v>1229</v>
      </c>
      <c r="I106" s="63" t="s">
        <v>1054</v>
      </c>
      <c r="J106" s="64">
        <v>600</v>
      </c>
      <c r="K106">
        <v>2</v>
      </c>
      <c r="L106">
        <v>0</v>
      </c>
      <c r="M106">
        <v>0</v>
      </c>
      <c r="N106">
        <v>0</v>
      </c>
      <c r="O106" s="64">
        <v>1200</v>
      </c>
    </row>
    <row r="107" spans="1:15">
      <c r="A107" s="63" t="s">
        <v>27</v>
      </c>
      <c r="B107" s="63" t="s">
        <v>147</v>
      </c>
      <c r="C107" s="63" t="s">
        <v>1230</v>
      </c>
      <c r="D107" s="63" t="s">
        <v>1142</v>
      </c>
      <c r="E107" s="63" t="s">
        <v>2004</v>
      </c>
      <c r="F107" s="63" t="s">
        <v>1231</v>
      </c>
      <c r="G107" s="63" t="s">
        <v>1087</v>
      </c>
      <c r="H107" s="63" t="s">
        <v>1145</v>
      </c>
      <c r="I107" s="63" t="s">
        <v>1054</v>
      </c>
      <c r="J107" s="64">
        <v>2500</v>
      </c>
      <c r="K107">
        <v>1</v>
      </c>
      <c r="L107">
        <v>0</v>
      </c>
      <c r="M107">
        <v>0</v>
      </c>
      <c r="N107">
        <v>1</v>
      </c>
      <c r="O107" s="64">
        <v>5000</v>
      </c>
    </row>
    <row r="108" spans="1:15">
      <c r="A108" s="63" t="s">
        <v>27</v>
      </c>
      <c r="B108" s="63" t="s">
        <v>147</v>
      </c>
      <c r="C108" s="63" t="s">
        <v>1232</v>
      </c>
      <c r="D108" s="63" t="s">
        <v>1122</v>
      </c>
      <c r="E108" s="63" t="s">
        <v>2003</v>
      </c>
      <c r="F108" s="63" t="s">
        <v>1233</v>
      </c>
      <c r="G108" s="63" t="s">
        <v>1137</v>
      </c>
      <c r="H108" s="63" t="s">
        <v>1125</v>
      </c>
      <c r="I108" s="63" t="s">
        <v>1054</v>
      </c>
      <c r="J108" s="64">
        <v>1000</v>
      </c>
      <c r="K108">
        <v>4</v>
      </c>
      <c r="L108">
        <v>0</v>
      </c>
      <c r="M108">
        <v>0</v>
      </c>
      <c r="N108">
        <v>0</v>
      </c>
      <c r="O108" s="64">
        <v>4000</v>
      </c>
    </row>
    <row r="109" spans="1:15">
      <c r="A109" s="63" t="s">
        <v>27</v>
      </c>
      <c r="B109" s="63" t="s">
        <v>147</v>
      </c>
      <c r="C109" s="63" t="s">
        <v>1234</v>
      </c>
      <c r="D109" s="63" t="s">
        <v>1227</v>
      </c>
      <c r="E109" s="63" t="s">
        <v>1050</v>
      </c>
      <c r="F109" s="63" t="s">
        <v>1235</v>
      </c>
      <c r="G109" s="63" t="s">
        <v>1087</v>
      </c>
      <c r="H109" s="63" t="s">
        <v>1229</v>
      </c>
      <c r="I109" s="63" t="s">
        <v>1054</v>
      </c>
      <c r="J109" s="64">
        <v>1500</v>
      </c>
      <c r="K109">
        <v>0</v>
      </c>
      <c r="L109">
        <v>2</v>
      </c>
      <c r="M109">
        <v>0</v>
      </c>
      <c r="N109">
        <v>0</v>
      </c>
      <c r="O109" s="64">
        <v>3000</v>
      </c>
    </row>
    <row r="110" spans="1:15">
      <c r="A110" s="63" t="s">
        <v>27</v>
      </c>
      <c r="B110" s="63" t="s">
        <v>147</v>
      </c>
      <c r="C110" s="63" t="s">
        <v>1236</v>
      </c>
      <c r="D110" s="63" t="s">
        <v>1149</v>
      </c>
      <c r="E110" s="63" t="s">
        <v>2005</v>
      </c>
      <c r="F110" s="63" t="s">
        <v>1237</v>
      </c>
      <c r="G110" s="63"/>
      <c r="H110" s="63" t="s">
        <v>1151</v>
      </c>
      <c r="I110" s="63" t="s">
        <v>1054</v>
      </c>
      <c r="J110" s="64">
        <v>500</v>
      </c>
      <c r="K110">
        <v>1</v>
      </c>
      <c r="L110">
        <v>0</v>
      </c>
      <c r="M110">
        <v>0</v>
      </c>
      <c r="N110">
        <v>1</v>
      </c>
      <c r="O110" s="64">
        <v>1000</v>
      </c>
    </row>
    <row r="111" spans="1:15">
      <c r="A111" s="63" t="s">
        <v>63</v>
      </c>
      <c r="B111" s="63" t="s">
        <v>792</v>
      </c>
      <c r="C111" s="63" t="s">
        <v>1098</v>
      </c>
      <c r="D111" s="63" t="s">
        <v>1921</v>
      </c>
      <c r="E111" s="63" t="s">
        <v>1094</v>
      </c>
      <c r="F111" s="63" t="s">
        <v>1099</v>
      </c>
      <c r="G111" s="63" t="s">
        <v>1087</v>
      </c>
      <c r="H111" s="63" t="s">
        <v>1096</v>
      </c>
      <c r="I111" s="63" t="s">
        <v>1097</v>
      </c>
      <c r="J111" s="64">
        <v>14000</v>
      </c>
      <c r="K111">
        <v>0</v>
      </c>
      <c r="L111">
        <v>1</v>
      </c>
      <c r="M111">
        <v>0</v>
      </c>
      <c r="N111">
        <v>0</v>
      </c>
      <c r="O111" s="64">
        <v>14000</v>
      </c>
    </row>
    <row r="112" spans="1:15">
      <c r="A112" s="63" t="s">
        <v>63</v>
      </c>
      <c r="B112" s="63" t="s">
        <v>792</v>
      </c>
      <c r="C112" s="63" t="s">
        <v>1167</v>
      </c>
      <c r="D112" s="63" t="s">
        <v>1967</v>
      </c>
      <c r="E112" s="63" t="s">
        <v>1050</v>
      </c>
      <c r="F112" s="63" t="s">
        <v>1168</v>
      </c>
      <c r="G112" s="63" t="s">
        <v>1087</v>
      </c>
      <c r="H112" s="63" t="s">
        <v>1053</v>
      </c>
      <c r="I112" s="63" t="s">
        <v>1054</v>
      </c>
      <c r="J112" s="64">
        <v>2000</v>
      </c>
      <c r="K112">
        <v>1</v>
      </c>
      <c r="L112">
        <v>0</v>
      </c>
      <c r="M112">
        <v>1</v>
      </c>
      <c r="N112">
        <v>0</v>
      </c>
      <c r="O112" s="64">
        <v>4000</v>
      </c>
    </row>
    <row r="113" spans="1:15">
      <c r="A113" s="63" t="s">
        <v>37</v>
      </c>
      <c r="B113" s="63" t="s">
        <v>465</v>
      </c>
      <c r="C113" s="63" t="s">
        <v>1112</v>
      </c>
      <c r="D113" s="63" t="s">
        <v>1968</v>
      </c>
      <c r="E113" s="63" t="s">
        <v>1113</v>
      </c>
      <c r="F113" s="63" t="s">
        <v>1114</v>
      </c>
      <c r="G113" s="63" t="s">
        <v>1087</v>
      </c>
      <c r="H113" s="63" t="s">
        <v>1115</v>
      </c>
      <c r="I113" s="63" t="s">
        <v>1097</v>
      </c>
      <c r="J113" s="64">
        <v>5000</v>
      </c>
      <c r="K113">
        <v>3</v>
      </c>
      <c r="L113">
        <v>0</v>
      </c>
      <c r="M113">
        <v>0</v>
      </c>
      <c r="N113">
        <v>0</v>
      </c>
      <c r="O113" s="64">
        <v>15000</v>
      </c>
    </row>
    <row r="114" spans="1:15">
      <c r="A114" s="63" t="s">
        <v>37</v>
      </c>
      <c r="B114" s="63" t="s">
        <v>465</v>
      </c>
      <c r="C114" s="63" t="s">
        <v>1093</v>
      </c>
      <c r="D114" s="63" t="s">
        <v>1921</v>
      </c>
      <c r="E114" s="63" t="s">
        <v>1094</v>
      </c>
      <c r="F114" s="63" t="s">
        <v>1095</v>
      </c>
      <c r="G114" s="63" t="s">
        <v>1087</v>
      </c>
      <c r="H114" s="63" t="s">
        <v>1096</v>
      </c>
      <c r="I114" s="63" t="s">
        <v>1097</v>
      </c>
      <c r="J114" s="64">
        <v>40000</v>
      </c>
      <c r="K114">
        <v>1</v>
      </c>
      <c r="L114">
        <v>1</v>
      </c>
      <c r="M114">
        <v>2</v>
      </c>
      <c r="N114">
        <v>1</v>
      </c>
      <c r="O114" s="64">
        <v>200000</v>
      </c>
    </row>
    <row r="115" spans="1:15">
      <c r="A115" s="63" t="s">
        <v>37</v>
      </c>
      <c r="B115" s="63" t="s">
        <v>465</v>
      </c>
      <c r="C115" s="63" t="s">
        <v>1156</v>
      </c>
      <c r="D115" s="63" t="s">
        <v>1967</v>
      </c>
      <c r="E115" s="63" t="s">
        <v>1050</v>
      </c>
      <c r="F115" s="63" t="s">
        <v>1157</v>
      </c>
      <c r="G115" s="63" t="s">
        <v>1087</v>
      </c>
      <c r="H115" s="63" t="s">
        <v>1053</v>
      </c>
      <c r="I115" s="63" t="s">
        <v>1054</v>
      </c>
      <c r="J115" s="64">
        <v>3000</v>
      </c>
      <c r="K115">
        <v>1</v>
      </c>
      <c r="L115">
        <v>0</v>
      </c>
      <c r="M115">
        <v>0</v>
      </c>
      <c r="N115">
        <v>0</v>
      </c>
      <c r="O115" s="64">
        <v>3000</v>
      </c>
    </row>
    <row r="116" spans="1:15">
      <c r="A116" s="63" t="s">
        <v>37</v>
      </c>
      <c r="B116" s="63" t="s">
        <v>465</v>
      </c>
      <c r="C116" s="63" t="s">
        <v>1160</v>
      </c>
      <c r="D116" s="63" t="s">
        <v>1967</v>
      </c>
      <c r="E116" s="63" t="s">
        <v>1050</v>
      </c>
      <c r="F116" s="63" t="s">
        <v>1161</v>
      </c>
      <c r="G116" s="63" t="s">
        <v>1087</v>
      </c>
      <c r="H116" s="63" t="s">
        <v>1053</v>
      </c>
      <c r="I116" s="63" t="s">
        <v>1054</v>
      </c>
      <c r="J116" s="64">
        <v>1000</v>
      </c>
      <c r="K116">
        <v>3</v>
      </c>
      <c r="L116">
        <v>0</v>
      </c>
      <c r="M116">
        <v>0</v>
      </c>
      <c r="N116">
        <v>0</v>
      </c>
      <c r="O116" s="64">
        <v>3000</v>
      </c>
    </row>
    <row r="117" spans="1:15">
      <c r="A117" s="63" t="s">
        <v>37</v>
      </c>
      <c r="B117" s="63" t="s">
        <v>465</v>
      </c>
      <c r="C117" s="63" t="s">
        <v>1238</v>
      </c>
      <c r="D117" s="63" t="s">
        <v>1239</v>
      </c>
      <c r="E117" s="63" t="s">
        <v>1240</v>
      </c>
      <c r="F117" s="63" t="s">
        <v>1241</v>
      </c>
      <c r="G117" s="63" t="s">
        <v>1087</v>
      </c>
      <c r="H117" s="63" t="s">
        <v>1242</v>
      </c>
      <c r="I117" s="63" t="s">
        <v>1097</v>
      </c>
      <c r="J117" s="64">
        <v>10000</v>
      </c>
      <c r="K117">
        <v>1</v>
      </c>
      <c r="L117">
        <v>0</v>
      </c>
      <c r="M117">
        <v>0</v>
      </c>
      <c r="N117">
        <v>0</v>
      </c>
      <c r="O117" s="64">
        <v>10000</v>
      </c>
    </row>
    <row r="118" spans="1:15">
      <c r="A118" s="63" t="s">
        <v>37</v>
      </c>
      <c r="B118" s="63" t="s">
        <v>465</v>
      </c>
      <c r="C118" s="63" t="s">
        <v>1243</v>
      </c>
      <c r="D118" s="63" t="s">
        <v>1163</v>
      </c>
      <c r="E118" s="63" t="s">
        <v>1164</v>
      </c>
      <c r="F118" s="63" t="s">
        <v>1244</v>
      </c>
      <c r="G118" s="63" t="s">
        <v>1087</v>
      </c>
      <c r="H118" s="63" t="s">
        <v>1166</v>
      </c>
      <c r="I118" s="63" t="s">
        <v>1097</v>
      </c>
      <c r="J118" s="64">
        <v>2250</v>
      </c>
      <c r="K118">
        <v>1</v>
      </c>
      <c r="L118">
        <v>0</v>
      </c>
      <c r="M118">
        <v>0</v>
      </c>
      <c r="N118">
        <v>0</v>
      </c>
      <c r="O118" s="64">
        <v>2250</v>
      </c>
    </row>
    <row r="119" spans="1:15">
      <c r="A119" s="63" t="s">
        <v>37</v>
      </c>
      <c r="B119" s="63" t="s">
        <v>465</v>
      </c>
      <c r="C119" s="63" t="s">
        <v>1245</v>
      </c>
      <c r="D119" s="63" t="s">
        <v>1239</v>
      </c>
      <c r="E119" s="63" t="s">
        <v>1240</v>
      </c>
      <c r="F119" s="63" t="s">
        <v>1246</v>
      </c>
      <c r="G119" s="63" t="s">
        <v>1087</v>
      </c>
      <c r="H119" s="63" t="s">
        <v>1242</v>
      </c>
      <c r="I119" s="63" t="s">
        <v>1097</v>
      </c>
      <c r="J119" s="64">
        <v>20000</v>
      </c>
      <c r="K119">
        <v>1</v>
      </c>
      <c r="L119">
        <v>46</v>
      </c>
      <c r="M119">
        <v>0</v>
      </c>
      <c r="N119">
        <v>0</v>
      </c>
      <c r="O119" s="64">
        <v>940000</v>
      </c>
    </row>
    <row r="120" spans="1:15">
      <c r="A120" s="63" t="s">
        <v>37</v>
      </c>
      <c r="B120" s="63" t="s">
        <v>465</v>
      </c>
      <c r="C120" s="63" t="s">
        <v>1247</v>
      </c>
      <c r="D120" s="63" t="s">
        <v>1248</v>
      </c>
      <c r="E120" s="63" t="s">
        <v>1249</v>
      </c>
      <c r="F120" s="63" t="s">
        <v>1250</v>
      </c>
      <c r="G120" s="63" t="s">
        <v>1087</v>
      </c>
      <c r="H120" s="63" t="s">
        <v>1251</v>
      </c>
      <c r="I120" s="63" t="s">
        <v>1054</v>
      </c>
      <c r="J120" s="64">
        <v>10000</v>
      </c>
      <c r="K120">
        <v>1</v>
      </c>
      <c r="L120">
        <v>0</v>
      </c>
      <c r="M120">
        <v>0</v>
      </c>
      <c r="N120">
        <v>0</v>
      </c>
      <c r="O120" s="64">
        <v>10000</v>
      </c>
    </row>
    <row r="121" spans="1:15">
      <c r="A121" s="63" t="s">
        <v>37</v>
      </c>
      <c r="B121" s="63" t="s">
        <v>465</v>
      </c>
      <c r="C121" s="63" t="s">
        <v>1154</v>
      </c>
      <c r="D121" s="63" t="s">
        <v>1921</v>
      </c>
      <c r="E121" s="63" t="s">
        <v>1094</v>
      </c>
      <c r="F121" s="63" t="s">
        <v>1155</v>
      </c>
      <c r="G121" s="63" t="s">
        <v>1087</v>
      </c>
      <c r="H121" s="63" t="s">
        <v>1096</v>
      </c>
      <c r="I121" s="63" t="s">
        <v>1097</v>
      </c>
      <c r="J121" s="64">
        <v>2000</v>
      </c>
      <c r="K121">
        <v>2</v>
      </c>
      <c r="L121">
        <v>2</v>
      </c>
      <c r="M121">
        <v>2</v>
      </c>
      <c r="N121">
        <v>2</v>
      </c>
      <c r="O121" s="64">
        <v>16000</v>
      </c>
    </row>
    <row r="122" spans="1:15">
      <c r="A122" s="63" t="s">
        <v>57</v>
      </c>
      <c r="B122" s="63" t="s">
        <v>684</v>
      </c>
      <c r="C122" s="63" t="s">
        <v>1079</v>
      </c>
      <c r="D122" s="63" t="s">
        <v>1906</v>
      </c>
      <c r="E122" s="63" t="s">
        <v>1067</v>
      </c>
      <c r="F122" s="63" t="s">
        <v>1080</v>
      </c>
      <c r="G122" s="63" t="s">
        <v>1081</v>
      </c>
      <c r="H122" s="63" t="s">
        <v>1070</v>
      </c>
      <c r="I122" s="63" t="s">
        <v>1054</v>
      </c>
      <c r="J122" s="64">
        <v>120</v>
      </c>
      <c r="K122">
        <v>0</v>
      </c>
      <c r="L122">
        <v>5</v>
      </c>
      <c r="M122">
        <v>5</v>
      </c>
      <c r="N122">
        <v>5</v>
      </c>
      <c r="O122" s="64">
        <v>1800</v>
      </c>
    </row>
    <row r="123" spans="1:15">
      <c r="A123" s="63" t="s">
        <v>57</v>
      </c>
      <c r="B123" s="63" t="s">
        <v>684</v>
      </c>
      <c r="C123" s="63" t="s">
        <v>1065</v>
      </c>
      <c r="D123" s="63" t="s">
        <v>1906</v>
      </c>
      <c r="E123" s="63" t="s">
        <v>1067</v>
      </c>
      <c r="F123" s="63" t="s">
        <v>1068</v>
      </c>
      <c r="G123" s="63" t="s">
        <v>1069</v>
      </c>
      <c r="H123" s="63" t="s">
        <v>1070</v>
      </c>
      <c r="I123" s="63" t="s">
        <v>1054</v>
      </c>
      <c r="J123" s="64">
        <v>270</v>
      </c>
      <c r="K123">
        <v>0</v>
      </c>
      <c r="L123">
        <v>5</v>
      </c>
      <c r="M123">
        <v>5</v>
      </c>
      <c r="N123">
        <v>5</v>
      </c>
      <c r="O123" s="64">
        <v>4050</v>
      </c>
    </row>
    <row r="124" spans="1:15">
      <c r="A124" s="63" t="s">
        <v>57</v>
      </c>
      <c r="B124" s="63" t="s">
        <v>684</v>
      </c>
      <c r="C124" s="63" t="s">
        <v>1082</v>
      </c>
      <c r="D124" s="63" t="s">
        <v>1066</v>
      </c>
      <c r="E124" s="63" t="s">
        <v>1067</v>
      </c>
      <c r="F124" s="63" t="s">
        <v>1083</v>
      </c>
      <c r="G124" s="63" t="s">
        <v>1058</v>
      </c>
      <c r="H124" s="63" t="s">
        <v>1070</v>
      </c>
      <c r="I124" s="63" t="s">
        <v>1054</v>
      </c>
      <c r="J124" s="64">
        <v>200</v>
      </c>
      <c r="K124">
        <v>0</v>
      </c>
      <c r="L124">
        <v>5</v>
      </c>
      <c r="M124">
        <v>5</v>
      </c>
      <c r="N124">
        <v>5</v>
      </c>
      <c r="O124" s="64">
        <v>3000</v>
      </c>
    </row>
    <row r="125" spans="1:15">
      <c r="A125" s="63" t="s">
        <v>57</v>
      </c>
      <c r="B125" s="63" t="s">
        <v>684</v>
      </c>
      <c r="C125" s="63" t="s">
        <v>1090</v>
      </c>
      <c r="D125" s="63" t="s">
        <v>1913</v>
      </c>
      <c r="E125" s="63" t="s">
        <v>2002</v>
      </c>
      <c r="F125" s="63" t="s">
        <v>1091</v>
      </c>
      <c r="G125" s="63" t="s">
        <v>1087</v>
      </c>
      <c r="H125" s="63" t="s">
        <v>1092</v>
      </c>
      <c r="I125" s="63" t="s">
        <v>1054</v>
      </c>
      <c r="J125" s="64">
        <v>300</v>
      </c>
      <c r="K125">
        <v>0</v>
      </c>
      <c r="L125">
        <v>10</v>
      </c>
      <c r="M125">
        <v>5</v>
      </c>
      <c r="N125">
        <v>5</v>
      </c>
      <c r="O125" s="64">
        <v>6000</v>
      </c>
    </row>
    <row r="126" spans="1:15">
      <c r="A126" s="63" t="s">
        <v>57</v>
      </c>
      <c r="B126" s="63" t="s">
        <v>684</v>
      </c>
      <c r="C126" s="63" t="s">
        <v>1257</v>
      </c>
      <c r="D126" s="63" t="s">
        <v>1906</v>
      </c>
      <c r="E126" s="63" t="s">
        <v>1067</v>
      </c>
      <c r="F126" s="63" t="s">
        <v>1258</v>
      </c>
      <c r="G126" s="63" t="s">
        <v>1087</v>
      </c>
      <c r="H126" s="63" t="s">
        <v>1070</v>
      </c>
      <c r="I126" s="63" t="s">
        <v>1054</v>
      </c>
      <c r="J126" s="64">
        <v>220</v>
      </c>
      <c r="K126">
        <v>0</v>
      </c>
      <c r="L126">
        <v>5</v>
      </c>
      <c r="M126">
        <v>5</v>
      </c>
      <c r="N126">
        <v>5</v>
      </c>
      <c r="O126" s="64">
        <v>3300</v>
      </c>
    </row>
    <row r="127" spans="1:15">
      <c r="A127" s="63" t="s">
        <v>57</v>
      </c>
      <c r="B127" s="63" t="s">
        <v>684</v>
      </c>
      <c r="C127" s="63" t="s">
        <v>1259</v>
      </c>
      <c r="D127" s="63" t="s">
        <v>1248</v>
      </c>
      <c r="E127" s="63" t="s">
        <v>1249</v>
      </c>
      <c r="F127" s="63" t="s">
        <v>1260</v>
      </c>
      <c r="G127" s="63" t="s">
        <v>1087</v>
      </c>
      <c r="H127" s="63" t="s">
        <v>1251</v>
      </c>
      <c r="I127" s="63" t="s">
        <v>1054</v>
      </c>
      <c r="J127" s="64">
        <v>100</v>
      </c>
      <c r="K127">
        <v>0</v>
      </c>
      <c r="L127">
        <v>5</v>
      </c>
      <c r="M127">
        <v>5</v>
      </c>
      <c r="N127">
        <v>5</v>
      </c>
      <c r="O127" s="64">
        <v>1500</v>
      </c>
    </row>
    <row r="128" spans="1:15">
      <c r="A128" s="63" t="s">
        <v>57</v>
      </c>
      <c r="B128" s="63" t="s">
        <v>684</v>
      </c>
      <c r="C128" s="63" t="s">
        <v>1261</v>
      </c>
      <c r="D128" s="63" t="s">
        <v>1906</v>
      </c>
      <c r="E128" s="63" t="s">
        <v>1067</v>
      </c>
      <c r="F128" s="63" t="s">
        <v>1262</v>
      </c>
      <c r="G128" s="63" t="s">
        <v>1217</v>
      </c>
      <c r="H128" s="63" t="s">
        <v>1070</v>
      </c>
      <c r="I128" s="63" t="s">
        <v>1054</v>
      </c>
      <c r="J128" s="64">
        <v>200</v>
      </c>
      <c r="K128">
        <v>0</v>
      </c>
      <c r="L128">
        <v>5</v>
      </c>
      <c r="M128">
        <v>5</v>
      </c>
      <c r="N128">
        <v>5</v>
      </c>
      <c r="O128" s="64">
        <v>3000</v>
      </c>
    </row>
    <row r="129" spans="1:15">
      <c r="A129" s="63" t="s">
        <v>57</v>
      </c>
      <c r="B129" s="63" t="s">
        <v>684</v>
      </c>
      <c r="C129" s="63" t="s">
        <v>1263</v>
      </c>
      <c r="D129" s="63" t="s">
        <v>1913</v>
      </c>
      <c r="E129" s="63" t="s">
        <v>2002</v>
      </c>
      <c r="F129" s="63" t="s">
        <v>1264</v>
      </c>
      <c r="G129" s="63" t="s">
        <v>1058</v>
      </c>
      <c r="H129" s="63" t="s">
        <v>1092</v>
      </c>
      <c r="I129" s="63" t="s">
        <v>1054</v>
      </c>
      <c r="J129" s="64">
        <v>400</v>
      </c>
      <c r="K129">
        <v>0</v>
      </c>
      <c r="L129">
        <v>5</v>
      </c>
      <c r="M129">
        <v>5</v>
      </c>
      <c r="N129">
        <v>5</v>
      </c>
      <c r="O129" s="64">
        <v>6000</v>
      </c>
    </row>
    <row r="130" spans="1:15">
      <c r="A130" s="63" t="s">
        <v>57</v>
      </c>
      <c r="B130" s="63" t="s">
        <v>684</v>
      </c>
      <c r="C130" s="63" t="s">
        <v>1084</v>
      </c>
      <c r="D130" s="63" t="s">
        <v>1085</v>
      </c>
      <c r="E130" s="63" t="s">
        <v>1085</v>
      </c>
      <c r="F130" s="63" t="s">
        <v>1086</v>
      </c>
      <c r="G130" s="63" t="s">
        <v>1087</v>
      </c>
      <c r="H130" s="63" t="s">
        <v>1088</v>
      </c>
      <c r="I130" s="63" t="s">
        <v>1089</v>
      </c>
      <c r="J130" s="64">
        <v>400</v>
      </c>
      <c r="K130">
        <v>0</v>
      </c>
      <c r="L130">
        <v>80</v>
      </c>
      <c r="M130">
        <v>90</v>
      </c>
      <c r="N130">
        <v>80</v>
      </c>
      <c r="O130" s="64">
        <v>100000</v>
      </c>
    </row>
    <row r="131" spans="1:15">
      <c r="A131" s="63" t="s">
        <v>57</v>
      </c>
      <c r="B131" s="63" t="s">
        <v>702</v>
      </c>
      <c r="C131" s="63" t="s">
        <v>1112</v>
      </c>
      <c r="D131" s="63" t="s">
        <v>1968</v>
      </c>
      <c r="E131" s="63" t="s">
        <v>1113</v>
      </c>
      <c r="F131" s="63" t="s">
        <v>1114</v>
      </c>
      <c r="G131" s="63" t="s">
        <v>1087</v>
      </c>
      <c r="H131" s="63" t="s">
        <v>1115</v>
      </c>
      <c r="I131" s="63" t="s">
        <v>1097</v>
      </c>
      <c r="J131" s="64">
        <v>5000</v>
      </c>
      <c r="K131">
        <v>1</v>
      </c>
      <c r="L131">
        <v>0</v>
      </c>
      <c r="M131">
        <v>1</v>
      </c>
      <c r="N131">
        <v>0</v>
      </c>
      <c r="O131" s="64">
        <v>10000</v>
      </c>
    </row>
    <row r="132" spans="1:15">
      <c r="A132" s="63" t="s">
        <v>57</v>
      </c>
      <c r="B132" s="63" t="s">
        <v>702</v>
      </c>
      <c r="C132" s="63" t="s">
        <v>1265</v>
      </c>
      <c r="D132" s="63" t="s">
        <v>1912</v>
      </c>
      <c r="E132" s="63" t="s">
        <v>2007</v>
      </c>
      <c r="F132" s="63" t="s">
        <v>1267</v>
      </c>
      <c r="G132" s="63" t="s">
        <v>1087</v>
      </c>
      <c r="H132" s="63" t="s">
        <v>1268</v>
      </c>
      <c r="I132" s="63" t="s">
        <v>1054</v>
      </c>
      <c r="J132" s="64">
        <v>1000</v>
      </c>
      <c r="K132">
        <v>10</v>
      </c>
      <c r="L132">
        <v>0</v>
      </c>
      <c r="M132">
        <v>0</v>
      </c>
      <c r="N132">
        <v>0</v>
      </c>
      <c r="O132" s="64">
        <v>10000</v>
      </c>
    </row>
    <row r="133" spans="1:15">
      <c r="A133" s="63" t="s">
        <v>57</v>
      </c>
      <c r="B133" s="63" t="s">
        <v>702</v>
      </c>
      <c r="C133" s="63" t="s">
        <v>1179</v>
      </c>
      <c r="D133" s="63" t="s">
        <v>1965</v>
      </c>
      <c r="E133" s="63" t="s">
        <v>1050</v>
      </c>
      <c r="F133" s="63" t="s">
        <v>1180</v>
      </c>
      <c r="G133" s="63" t="s">
        <v>1087</v>
      </c>
      <c r="H133" s="63" t="s">
        <v>1053</v>
      </c>
      <c r="I133" s="63" t="s">
        <v>1054</v>
      </c>
      <c r="J133" s="64">
        <v>900</v>
      </c>
      <c r="K133">
        <v>3</v>
      </c>
      <c r="L133">
        <v>0</v>
      </c>
      <c r="M133">
        <v>0</v>
      </c>
      <c r="N133">
        <v>0</v>
      </c>
      <c r="O133" s="64">
        <v>2700</v>
      </c>
    </row>
    <row r="134" spans="1:15">
      <c r="A134" s="63" t="s">
        <v>57</v>
      </c>
      <c r="B134" s="63" t="s">
        <v>702</v>
      </c>
      <c r="C134" s="63" t="s">
        <v>1269</v>
      </c>
      <c r="D134" s="63" t="s">
        <v>1965</v>
      </c>
      <c r="E134" s="63" t="s">
        <v>1050</v>
      </c>
      <c r="F134" s="63" t="s">
        <v>1270</v>
      </c>
      <c r="G134" s="63" t="s">
        <v>1087</v>
      </c>
      <c r="H134" s="63" t="s">
        <v>1053</v>
      </c>
      <c r="I134" s="63" t="s">
        <v>1054</v>
      </c>
      <c r="J134" s="64">
        <v>90</v>
      </c>
      <c r="K134">
        <v>2</v>
      </c>
      <c r="L134">
        <v>0</v>
      </c>
      <c r="M134">
        <v>0</v>
      </c>
      <c r="N134">
        <v>0</v>
      </c>
      <c r="O134" s="64">
        <v>180</v>
      </c>
    </row>
    <row r="135" spans="1:15">
      <c r="A135" s="63" t="s">
        <v>57</v>
      </c>
      <c r="B135" s="63" t="s">
        <v>702</v>
      </c>
      <c r="C135" s="63" t="s">
        <v>1162</v>
      </c>
      <c r="D135" s="63" t="s">
        <v>1163</v>
      </c>
      <c r="E135" s="63" t="s">
        <v>1164</v>
      </c>
      <c r="F135" s="63" t="s">
        <v>1165</v>
      </c>
      <c r="G135" s="63" t="s">
        <v>1087</v>
      </c>
      <c r="H135" s="63" t="s">
        <v>1166</v>
      </c>
      <c r="I135" s="63" t="s">
        <v>1097</v>
      </c>
      <c r="J135" s="64">
        <v>22500</v>
      </c>
      <c r="K135">
        <v>1</v>
      </c>
      <c r="L135">
        <v>0</v>
      </c>
      <c r="M135">
        <v>0</v>
      </c>
      <c r="N135">
        <v>0</v>
      </c>
      <c r="O135" s="64">
        <v>22500</v>
      </c>
    </row>
    <row r="136" spans="1:15">
      <c r="A136" s="63" t="s">
        <v>57</v>
      </c>
      <c r="B136" s="63" t="s">
        <v>702</v>
      </c>
      <c r="C136" s="63" t="s">
        <v>1243</v>
      </c>
      <c r="D136" s="63" t="s">
        <v>1163</v>
      </c>
      <c r="E136" s="63" t="s">
        <v>1164</v>
      </c>
      <c r="F136" s="63" t="s">
        <v>1244</v>
      </c>
      <c r="G136" s="63" t="s">
        <v>1087</v>
      </c>
      <c r="H136" s="63" t="s">
        <v>1166</v>
      </c>
      <c r="I136" s="63" t="s">
        <v>1097</v>
      </c>
      <c r="J136" s="64">
        <v>2250</v>
      </c>
      <c r="K136">
        <v>1</v>
      </c>
      <c r="L136">
        <v>0</v>
      </c>
      <c r="M136">
        <v>0</v>
      </c>
      <c r="N136">
        <v>0</v>
      </c>
      <c r="O136" s="64">
        <v>2250</v>
      </c>
    </row>
    <row r="137" spans="1:15">
      <c r="A137" s="63" t="s">
        <v>57</v>
      </c>
      <c r="B137" s="63" t="s">
        <v>702</v>
      </c>
      <c r="C137" s="63" t="s">
        <v>1158</v>
      </c>
      <c r="D137" s="63" t="s">
        <v>1967</v>
      </c>
      <c r="E137" s="63" t="s">
        <v>1050</v>
      </c>
      <c r="F137" s="63" t="s">
        <v>1159</v>
      </c>
      <c r="G137" s="63" t="s">
        <v>1087</v>
      </c>
      <c r="H137" s="63" t="s">
        <v>1053</v>
      </c>
      <c r="I137" s="63" t="s">
        <v>1054</v>
      </c>
      <c r="J137" s="64">
        <v>500</v>
      </c>
      <c r="K137">
        <v>1</v>
      </c>
      <c r="L137">
        <v>0</v>
      </c>
      <c r="M137">
        <v>0</v>
      </c>
      <c r="N137">
        <v>0</v>
      </c>
      <c r="O137" s="64">
        <v>500</v>
      </c>
    </row>
    <row r="138" spans="1:15">
      <c r="A138" s="63" t="s">
        <v>57</v>
      </c>
      <c r="B138" s="63" t="s">
        <v>702</v>
      </c>
      <c r="C138" s="63" t="s">
        <v>1271</v>
      </c>
      <c r="D138" s="63" t="s">
        <v>1967</v>
      </c>
      <c r="E138" s="63" t="s">
        <v>1050</v>
      </c>
      <c r="F138" s="63" t="s">
        <v>1272</v>
      </c>
      <c r="G138" s="63" t="s">
        <v>1087</v>
      </c>
      <c r="H138" s="63" t="s">
        <v>1053</v>
      </c>
      <c r="I138" s="63" t="s">
        <v>1054</v>
      </c>
      <c r="J138" s="64">
        <v>2000</v>
      </c>
      <c r="K138">
        <v>1</v>
      </c>
      <c r="L138">
        <v>0</v>
      </c>
      <c r="M138">
        <v>0</v>
      </c>
      <c r="N138">
        <v>0</v>
      </c>
      <c r="O138" s="64">
        <v>2000</v>
      </c>
    </row>
    <row r="139" spans="1:15">
      <c r="A139" s="63" t="s">
        <v>41</v>
      </c>
      <c r="B139" s="63" t="s">
        <v>529</v>
      </c>
      <c r="C139" s="63" t="s">
        <v>1060</v>
      </c>
      <c r="D139" s="63" t="s">
        <v>1061</v>
      </c>
      <c r="E139" s="63" t="s">
        <v>1050</v>
      </c>
      <c r="F139" s="63" t="s">
        <v>1062</v>
      </c>
      <c r="G139" s="63" t="s">
        <v>1063</v>
      </c>
      <c r="H139" s="63" t="s">
        <v>1064</v>
      </c>
      <c r="I139" s="63" t="s">
        <v>1054</v>
      </c>
      <c r="J139" s="64">
        <v>300</v>
      </c>
      <c r="K139">
        <v>1</v>
      </c>
      <c r="L139">
        <v>1</v>
      </c>
      <c r="M139">
        <v>1</v>
      </c>
      <c r="N139">
        <v>1</v>
      </c>
      <c r="O139" s="64">
        <v>1200</v>
      </c>
    </row>
    <row r="140" spans="1:15">
      <c r="A140" s="63" t="s">
        <v>41</v>
      </c>
      <c r="B140" s="63" t="s">
        <v>529</v>
      </c>
      <c r="C140" s="63" t="s">
        <v>1075</v>
      </c>
      <c r="D140" s="63" t="s">
        <v>1965</v>
      </c>
      <c r="E140" s="63" t="s">
        <v>1050</v>
      </c>
      <c r="F140" s="63" t="s">
        <v>1076</v>
      </c>
      <c r="G140" s="63" t="s">
        <v>1052</v>
      </c>
      <c r="H140" s="63" t="s">
        <v>1053</v>
      </c>
      <c r="I140" s="63" t="s">
        <v>1054</v>
      </c>
      <c r="J140" s="64">
        <v>500</v>
      </c>
      <c r="K140">
        <v>0</v>
      </c>
      <c r="L140">
        <v>1</v>
      </c>
      <c r="M140">
        <v>0</v>
      </c>
      <c r="N140">
        <v>0</v>
      </c>
      <c r="O140" s="64">
        <v>500</v>
      </c>
    </row>
    <row r="141" spans="1:15">
      <c r="A141" s="63" t="s">
        <v>41</v>
      </c>
      <c r="B141" s="63" t="s">
        <v>529</v>
      </c>
      <c r="C141" s="63" t="s">
        <v>1049</v>
      </c>
      <c r="D141" s="63" t="s">
        <v>1965</v>
      </c>
      <c r="E141" s="63" t="s">
        <v>1050</v>
      </c>
      <c r="F141" s="63" t="s">
        <v>1051</v>
      </c>
      <c r="G141" s="63" t="s">
        <v>1052</v>
      </c>
      <c r="H141" s="63" t="s">
        <v>1053</v>
      </c>
      <c r="I141" s="63" t="s">
        <v>1054</v>
      </c>
      <c r="J141" s="64">
        <v>50</v>
      </c>
      <c r="K141">
        <v>1</v>
      </c>
      <c r="L141">
        <v>1</v>
      </c>
      <c r="M141">
        <v>0</v>
      </c>
      <c r="N141">
        <v>0</v>
      </c>
      <c r="O141" s="64">
        <v>100</v>
      </c>
    </row>
    <row r="142" spans="1:15">
      <c r="A142" s="63" t="s">
        <v>41</v>
      </c>
      <c r="B142" s="63" t="s">
        <v>529</v>
      </c>
      <c r="C142" s="63" t="s">
        <v>1106</v>
      </c>
      <c r="D142" s="63" t="s">
        <v>1965</v>
      </c>
      <c r="E142" s="63" t="s">
        <v>1050</v>
      </c>
      <c r="F142" s="63" t="s">
        <v>1107</v>
      </c>
      <c r="G142" s="63" t="s">
        <v>1052</v>
      </c>
      <c r="H142" s="63" t="s">
        <v>1053</v>
      </c>
      <c r="I142" s="63" t="s">
        <v>1054</v>
      </c>
      <c r="J142" s="64">
        <v>60</v>
      </c>
      <c r="K142">
        <v>0</v>
      </c>
      <c r="L142">
        <v>1</v>
      </c>
      <c r="M142">
        <v>0</v>
      </c>
      <c r="N142">
        <v>0</v>
      </c>
      <c r="O142" s="64">
        <v>60</v>
      </c>
    </row>
    <row r="143" spans="1:15">
      <c r="A143" s="63" t="s">
        <v>41</v>
      </c>
      <c r="B143" s="63" t="s">
        <v>529</v>
      </c>
      <c r="C143" s="63" t="s">
        <v>1108</v>
      </c>
      <c r="D143" s="63" t="s">
        <v>1965</v>
      </c>
      <c r="E143" s="63" t="s">
        <v>1050</v>
      </c>
      <c r="F143" s="63" t="s">
        <v>1109</v>
      </c>
      <c r="G143" s="63" t="s">
        <v>1052</v>
      </c>
      <c r="H143" s="63" t="s">
        <v>1053</v>
      </c>
      <c r="I143" s="63" t="s">
        <v>1054</v>
      </c>
      <c r="J143" s="64">
        <v>600</v>
      </c>
      <c r="K143">
        <v>0</v>
      </c>
      <c r="L143">
        <v>1</v>
      </c>
      <c r="M143">
        <v>0</v>
      </c>
      <c r="N143">
        <v>0</v>
      </c>
      <c r="O143" s="64">
        <v>600</v>
      </c>
    </row>
    <row r="144" spans="1:15">
      <c r="A144" s="63" t="s">
        <v>41</v>
      </c>
      <c r="B144" s="63" t="s">
        <v>530</v>
      </c>
      <c r="C144" s="63" t="s">
        <v>1079</v>
      </c>
      <c r="D144" s="63" t="s">
        <v>1906</v>
      </c>
      <c r="E144" s="63" t="s">
        <v>1067</v>
      </c>
      <c r="F144" s="63" t="s">
        <v>1080</v>
      </c>
      <c r="G144" s="63" t="s">
        <v>1081</v>
      </c>
      <c r="H144" s="63" t="s">
        <v>1070</v>
      </c>
      <c r="I144" s="63" t="s">
        <v>1054</v>
      </c>
      <c r="J144" s="64">
        <v>120</v>
      </c>
      <c r="K144">
        <v>3</v>
      </c>
      <c r="L144">
        <v>3</v>
      </c>
      <c r="M144">
        <v>3</v>
      </c>
      <c r="N144">
        <v>2</v>
      </c>
      <c r="O144" s="64">
        <v>1320</v>
      </c>
    </row>
    <row r="145" spans="1:15">
      <c r="A145" s="63" t="s">
        <v>41</v>
      </c>
      <c r="B145" s="63" t="s">
        <v>530</v>
      </c>
      <c r="C145" s="63" t="s">
        <v>1060</v>
      </c>
      <c r="D145" s="63" t="s">
        <v>1061</v>
      </c>
      <c r="E145" s="63" t="s">
        <v>1050</v>
      </c>
      <c r="F145" s="63" t="s">
        <v>1062</v>
      </c>
      <c r="G145" s="63" t="s">
        <v>1063</v>
      </c>
      <c r="H145" s="63" t="s">
        <v>1064</v>
      </c>
      <c r="I145" s="63" t="s">
        <v>1054</v>
      </c>
      <c r="J145" s="64">
        <v>300</v>
      </c>
      <c r="K145">
        <v>0</v>
      </c>
      <c r="L145">
        <v>2</v>
      </c>
      <c r="M145">
        <v>0</v>
      </c>
      <c r="N145">
        <v>0</v>
      </c>
      <c r="O145" s="64">
        <v>600</v>
      </c>
    </row>
    <row r="146" spans="1:15">
      <c r="A146" s="63" t="s">
        <v>41</v>
      </c>
      <c r="B146" s="63" t="s">
        <v>530</v>
      </c>
      <c r="C146" s="63" t="s">
        <v>1106</v>
      </c>
      <c r="D146" s="63" t="s">
        <v>1965</v>
      </c>
      <c r="E146" s="63" t="s">
        <v>1050</v>
      </c>
      <c r="F146" s="63" t="s">
        <v>1107</v>
      </c>
      <c r="G146" s="63" t="s">
        <v>1052</v>
      </c>
      <c r="H146" s="63" t="s">
        <v>1053</v>
      </c>
      <c r="I146" s="63" t="s">
        <v>1054</v>
      </c>
      <c r="J146" s="64">
        <v>60</v>
      </c>
      <c r="K146">
        <v>0</v>
      </c>
      <c r="L146">
        <v>2</v>
      </c>
      <c r="M146">
        <v>0</v>
      </c>
      <c r="N146">
        <v>0</v>
      </c>
      <c r="O146" s="64">
        <v>120</v>
      </c>
    </row>
    <row r="147" spans="1:15">
      <c r="A147" s="63" t="s">
        <v>41</v>
      </c>
      <c r="B147" s="63" t="s">
        <v>530</v>
      </c>
      <c r="C147" s="63" t="s">
        <v>1108</v>
      </c>
      <c r="D147" s="63" t="s">
        <v>1965</v>
      </c>
      <c r="E147" s="63" t="s">
        <v>1050</v>
      </c>
      <c r="F147" s="63" t="s">
        <v>1109</v>
      </c>
      <c r="G147" s="63" t="s">
        <v>1052</v>
      </c>
      <c r="H147" s="63" t="s">
        <v>1053</v>
      </c>
      <c r="I147" s="63" t="s">
        <v>1054</v>
      </c>
      <c r="J147" s="64">
        <v>600</v>
      </c>
      <c r="K147">
        <v>0</v>
      </c>
      <c r="L147">
        <v>2</v>
      </c>
      <c r="M147">
        <v>2</v>
      </c>
      <c r="N147">
        <v>2</v>
      </c>
      <c r="O147" s="64">
        <v>3600</v>
      </c>
    </row>
    <row r="148" spans="1:15">
      <c r="A148" s="63" t="s">
        <v>41</v>
      </c>
      <c r="B148" s="63" t="s">
        <v>530</v>
      </c>
      <c r="C148" s="63" t="s">
        <v>1084</v>
      </c>
      <c r="D148" s="63" t="s">
        <v>1085</v>
      </c>
      <c r="E148" s="63" t="s">
        <v>1085</v>
      </c>
      <c r="F148" s="63" t="s">
        <v>1086</v>
      </c>
      <c r="G148" s="63" t="s">
        <v>1087</v>
      </c>
      <c r="H148" s="63" t="s">
        <v>1088</v>
      </c>
      <c r="I148" s="63" t="s">
        <v>1089</v>
      </c>
      <c r="J148" s="64">
        <v>400</v>
      </c>
      <c r="K148">
        <v>0</v>
      </c>
      <c r="L148">
        <v>80</v>
      </c>
      <c r="M148">
        <v>60</v>
      </c>
      <c r="N148">
        <v>80</v>
      </c>
      <c r="O148" s="64">
        <v>88000</v>
      </c>
    </row>
    <row r="149" spans="1:15">
      <c r="A149" s="63" t="s">
        <v>41</v>
      </c>
      <c r="B149" s="63" t="s">
        <v>531</v>
      </c>
      <c r="C149" s="63" t="s">
        <v>1079</v>
      </c>
      <c r="D149" s="63" t="s">
        <v>1906</v>
      </c>
      <c r="E149" s="63" t="s">
        <v>1067</v>
      </c>
      <c r="F149" s="63" t="s">
        <v>1080</v>
      </c>
      <c r="G149" s="63" t="s">
        <v>1081</v>
      </c>
      <c r="H149" s="63" t="s">
        <v>1070</v>
      </c>
      <c r="I149" s="63" t="s">
        <v>1054</v>
      </c>
      <c r="J149" s="64">
        <v>120</v>
      </c>
      <c r="K149">
        <v>1</v>
      </c>
      <c r="L149">
        <v>1</v>
      </c>
      <c r="M149">
        <v>1</v>
      </c>
      <c r="N149">
        <v>1</v>
      </c>
      <c r="O149" s="64">
        <v>480</v>
      </c>
    </row>
    <row r="150" spans="1:15">
      <c r="A150" s="63" t="s">
        <v>41</v>
      </c>
      <c r="B150" s="63" t="s">
        <v>531</v>
      </c>
      <c r="C150" s="63" t="s">
        <v>1060</v>
      </c>
      <c r="D150" s="63" t="s">
        <v>1061</v>
      </c>
      <c r="E150" s="63" t="s">
        <v>1050</v>
      </c>
      <c r="F150" s="63" t="s">
        <v>1062</v>
      </c>
      <c r="G150" s="63" t="s">
        <v>1063</v>
      </c>
      <c r="H150" s="63" t="s">
        <v>1064</v>
      </c>
      <c r="I150" s="63" t="s">
        <v>1054</v>
      </c>
      <c r="J150" s="64">
        <v>300</v>
      </c>
      <c r="K150">
        <v>0</v>
      </c>
      <c r="L150">
        <v>2</v>
      </c>
      <c r="M150">
        <v>0</v>
      </c>
      <c r="N150">
        <v>0</v>
      </c>
      <c r="O150" s="64">
        <v>600</v>
      </c>
    </row>
    <row r="151" spans="1:15">
      <c r="A151" s="63" t="s">
        <v>41</v>
      </c>
      <c r="B151" s="63" t="s">
        <v>531</v>
      </c>
      <c r="C151" s="63" t="s">
        <v>1106</v>
      </c>
      <c r="D151" s="63" t="s">
        <v>1965</v>
      </c>
      <c r="E151" s="63" t="s">
        <v>1050</v>
      </c>
      <c r="F151" s="63" t="s">
        <v>1107</v>
      </c>
      <c r="G151" s="63" t="s">
        <v>1052</v>
      </c>
      <c r="H151" s="63" t="s">
        <v>1053</v>
      </c>
      <c r="I151" s="63" t="s">
        <v>1054</v>
      </c>
      <c r="J151" s="64">
        <v>60</v>
      </c>
      <c r="K151">
        <v>0</v>
      </c>
      <c r="L151">
        <v>2</v>
      </c>
      <c r="M151">
        <v>0</v>
      </c>
      <c r="N151">
        <v>0</v>
      </c>
      <c r="O151" s="64">
        <v>120</v>
      </c>
    </row>
    <row r="152" spans="1:15">
      <c r="A152" s="63" t="s">
        <v>41</v>
      </c>
      <c r="B152" s="63" t="s">
        <v>531</v>
      </c>
      <c r="C152" s="63" t="s">
        <v>1084</v>
      </c>
      <c r="D152" s="63" t="s">
        <v>1085</v>
      </c>
      <c r="E152" s="63" t="s">
        <v>1085</v>
      </c>
      <c r="F152" s="63" t="s">
        <v>1086</v>
      </c>
      <c r="G152" s="63" t="s">
        <v>1087</v>
      </c>
      <c r="H152" s="63" t="s">
        <v>1088</v>
      </c>
      <c r="I152" s="63" t="s">
        <v>1089</v>
      </c>
      <c r="J152" s="64">
        <v>400</v>
      </c>
      <c r="K152">
        <v>0</v>
      </c>
      <c r="L152">
        <v>80</v>
      </c>
      <c r="M152">
        <v>60</v>
      </c>
      <c r="N152">
        <v>80</v>
      </c>
      <c r="O152" s="64">
        <v>88000</v>
      </c>
    </row>
    <row r="153" spans="1:15">
      <c r="A153" s="63" t="s">
        <v>41</v>
      </c>
      <c r="B153" s="63" t="s">
        <v>531</v>
      </c>
      <c r="C153" s="63" t="s">
        <v>1049</v>
      </c>
      <c r="D153" s="63" t="s">
        <v>1965</v>
      </c>
      <c r="E153" s="63" t="s">
        <v>1050</v>
      </c>
      <c r="F153" s="63" t="s">
        <v>1051</v>
      </c>
      <c r="G153" s="63" t="s">
        <v>1052</v>
      </c>
      <c r="H153" s="63" t="s">
        <v>1053</v>
      </c>
      <c r="I153" s="63" t="s">
        <v>1054</v>
      </c>
      <c r="J153" s="64">
        <v>50</v>
      </c>
      <c r="K153">
        <v>0</v>
      </c>
      <c r="L153">
        <v>2</v>
      </c>
      <c r="M153">
        <v>0</v>
      </c>
      <c r="N153">
        <v>0</v>
      </c>
      <c r="O153" s="64">
        <v>100</v>
      </c>
    </row>
    <row r="154" spans="1:15">
      <c r="A154" s="63" t="s">
        <v>41</v>
      </c>
      <c r="B154" s="63" t="s">
        <v>530</v>
      </c>
      <c r="C154" s="63" t="s">
        <v>1049</v>
      </c>
      <c r="D154" s="63" t="s">
        <v>1965</v>
      </c>
      <c r="E154" s="63" t="s">
        <v>1050</v>
      </c>
      <c r="F154" s="63" t="s">
        <v>1051</v>
      </c>
      <c r="G154" s="63" t="s">
        <v>1052</v>
      </c>
      <c r="H154" s="63" t="s">
        <v>1053</v>
      </c>
      <c r="I154" s="63" t="s">
        <v>1054</v>
      </c>
      <c r="J154" s="64">
        <v>50</v>
      </c>
      <c r="K154">
        <v>0</v>
      </c>
      <c r="L154">
        <v>2</v>
      </c>
      <c r="M154">
        <v>0</v>
      </c>
      <c r="N154">
        <v>0</v>
      </c>
      <c r="O154" s="64">
        <v>100</v>
      </c>
    </row>
    <row r="155" spans="1:15">
      <c r="A155" s="63" t="s">
        <v>59</v>
      </c>
      <c r="B155" s="63" t="s">
        <v>728</v>
      </c>
      <c r="C155" s="63" t="s">
        <v>1090</v>
      </c>
      <c r="D155" s="63" t="s">
        <v>1913</v>
      </c>
      <c r="E155" s="63" t="s">
        <v>2002</v>
      </c>
      <c r="F155" s="63" t="s">
        <v>1091</v>
      </c>
      <c r="G155" s="63" t="s">
        <v>1087</v>
      </c>
      <c r="H155" s="63" t="s">
        <v>1092</v>
      </c>
      <c r="I155" s="63" t="s">
        <v>1054</v>
      </c>
      <c r="J155" s="64">
        <v>300</v>
      </c>
      <c r="K155">
        <v>0</v>
      </c>
      <c r="L155">
        <v>2</v>
      </c>
      <c r="M155">
        <v>2</v>
      </c>
      <c r="N155">
        <v>0</v>
      </c>
      <c r="O155" s="64">
        <v>1200</v>
      </c>
    </row>
    <row r="156" spans="1:15">
      <c r="A156" s="63" t="s">
        <v>59</v>
      </c>
      <c r="B156" s="63" t="s">
        <v>728</v>
      </c>
      <c r="C156" s="63" t="s">
        <v>1273</v>
      </c>
      <c r="D156" s="63" t="s">
        <v>1274</v>
      </c>
      <c r="E156" s="63" t="s">
        <v>1275</v>
      </c>
      <c r="F156" s="63" t="s">
        <v>1276</v>
      </c>
      <c r="G156" s="63" t="s">
        <v>1087</v>
      </c>
      <c r="H156" s="63" t="s">
        <v>1277</v>
      </c>
      <c r="I156" s="63" t="s">
        <v>1054</v>
      </c>
      <c r="J156" s="64">
        <v>4000</v>
      </c>
      <c r="K156">
        <v>0</v>
      </c>
      <c r="L156">
        <v>4</v>
      </c>
      <c r="M156">
        <v>0</v>
      </c>
      <c r="N156">
        <v>0</v>
      </c>
      <c r="O156" s="64">
        <v>16000</v>
      </c>
    </row>
    <row r="157" spans="1:15">
      <c r="A157" s="63" t="s">
        <v>59</v>
      </c>
      <c r="B157" s="63" t="s">
        <v>728</v>
      </c>
      <c r="C157" s="63" t="s">
        <v>1271</v>
      </c>
      <c r="D157" s="63" t="s">
        <v>1967</v>
      </c>
      <c r="E157" s="63" t="s">
        <v>1050</v>
      </c>
      <c r="F157" s="63" t="s">
        <v>1272</v>
      </c>
      <c r="G157" s="63" t="s">
        <v>1087</v>
      </c>
      <c r="H157" s="63" t="s">
        <v>1053</v>
      </c>
      <c r="I157" s="63" t="s">
        <v>1054</v>
      </c>
      <c r="J157" s="64">
        <v>2000</v>
      </c>
      <c r="K157">
        <v>0</v>
      </c>
      <c r="L157">
        <v>1</v>
      </c>
      <c r="M157">
        <v>1</v>
      </c>
      <c r="N157">
        <v>0</v>
      </c>
      <c r="O157" s="64">
        <v>4000</v>
      </c>
    </row>
    <row r="158" spans="1:15">
      <c r="A158" s="63" t="s">
        <v>59</v>
      </c>
      <c r="B158" s="63" t="s">
        <v>728</v>
      </c>
      <c r="C158" s="63" t="s">
        <v>1278</v>
      </c>
      <c r="D158" s="63" t="s">
        <v>1970</v>
      </c>
      <c r="E158" s="63" t="s">
        <v>2008</v>
      </c>
      <c r="F158" s="63" t="s">
        <v>1280</v>
      </c>
      <c r="G158" s="63" t="s">
        <v>1087</v>
      </c>
      <c r="H158" s="63" t="s">
        <v>1281</v>
      </c>
      <c r="I158" s="63" t="s">
        <v>1097</v>
      </c>
      <c r="J158" s="64">
        <v>5000</v>
      </c>
      <c r="K158">
        <v>0</v>
      </c>
      <c r="L158">
        <v>1</v>
      </c>
      <c r="M158">
        <v>0</v>
      </c>
      <c r="N158">
        <v>0</v>
      </c>
      <c r="O158" s="64">
        <v>5000</v>
      </c>
    </row>
    <row r="159" spans="1:15">
      <c r="A159" s="63" t="s">
        <v>59</v>
      </c>
      <c r="B159" s="63" t="s">
        <v>731</v>
      </c>
      <c r="C159" s="63" t="s">
        <v>1265</v>
      </c>
      <c r="D159" s="63" t="s">
        <v>1912</v>
      </c>
      <c r="E159" s="63" t="s">
        <v>2007</v>
      </c>
      <c r="F159" s="63" t="s">
        <v>1267</v>
      </c>
      <c r="G159" s="63" t="s">
        <v>1087</v>
      </c>
      <c r="H159" s="63" t="s">
        <v>1268</v>
      </c>
      <c r="I159" s="63" t="s">
        <v>1054</v>
      </c>
      <c r="J159" s="64">
        <v>1000</v>
      </c>
      <c r="K159">
        <v>0</v>
      </c>
      <c r="L159">
        <v>4</v>
      </c>
      <c r="M159">
        <v>0</v>
      </c>
      <c r="N159">
        <v>0</v>
      </c>
      <c r="O159" s="64">
        <v>4000</v>
      </c>
    </row>
    <row r="160" spans="1:15">
      <c r="A160" s="63" t="s">
        <v>59</v>
      </c>
      <c r="B160" s="63" t="s">
        <v>731</v>
      </c>
      <c r="C160" s="63" t="s">
        <v>1189</v>
      </c>
      <c r="D160" s="63" t="s">
        <v>1965</v>
      </c>
      <c r="E160" s="63" t="s">
        <v>1050</v>
      </c>
      <c r="F160" s="63" t="s">
        <v>1190</v>
      </c>
      <c r="G160" s="63" t="s">
        <v>1087</v>
      </c>
      <c r="H160" s="63" t="s">
        <v>1053</v>
      </c>
      <c r="I160" s="63" t="s">
        <v>1054</v>
      </c>
      <c r="J160" s="64">
        <v>80</v>
      </c>
      <c r="K160">
        <v>6</v>
      </c>
      <c r="L160">
        <v>0</v>
      </c>
      <c r="M160">
        <v>0</v>
      </c>
      <c r="N160">
        <v>0</v>
      </c>
      <c r="O160" s="64">
        <v>480</v>
      </c>
    </row>
    <row r="161" spans="1:15">
      <c r="A161" s="63" t="s">
        <v>59</v>
      </c>
      <c r="B161" s="63" t="s">
        <v>731</v>
      </c>
      <c r="C161" s="63" t="s">
        <v>1285</v>
      </c>
      <c r="D161" s="63" t="s">
        <v>1248</v>
      </c>
      <c r="E161" s="63" t="s">
        <v>1249</v>
      </c>
      <c r="F161" s="63" t="s">
        <v>1286</v>
      </c>
      <c r="G161" s="63" t="s">
        <v>1087</v>
      </c>
      <c r="H161" s="63" t="s">
        <v>1251</v>
      </c>
      <c r="I161" s="63" t="s">
        <v>1054</v>
      </c>
      <c r="J161" s="64">
        <v>1500</v>
      </c>
      <c r="K161">
        <v>0</v>
      </c>
      <c r="L161">
        <v>2</v>
      </c>
      <c r="M161">
        <v>0</v>
      </c>
      <c r="N161">
        <v>0</v>
      </c>
      <c r="O161" s="64">
        <v>3000</v>
      </c>
    </row>
    <row r="162" spans="1:15">
      <c r="A162" s="63" t="s">
        <v>59</v>
      </c>
      <c r="B162" s="63" t="s">
        <v>731</v>
      </c>
      <c r="C162" s="63" t="s">
        <v>1146</v>
      </c>
      <c r="D162" s="63" t="s">
        <v>1921</v>
      </c>
      <c r="E162" s="63" t="s">
        <v>1094</v>
      </c>
      <c r="F162" s="63" t="s">
        <v>1147</v>
      </c>
      <c r="G162" s="63" t="s">
        <v>1087</v>
      </c>
      <c r="H162" s="63" t="s">
        <v>1096</v>
      </c>
      <c r="I162" s="63" t="s">
        <v>1097</v>
      </c>
      <c r="J162" s="64">
        <v>40000</v>
      </c>
      <c r="K162">
        <v>0</v>
      </c>
      <c r="L162">
        <v>1</v>
      </c>
      <c r="M162">
        <v>2</v>
      </c>
      <c r="N162">
        <v>1</v>
      </c>
      <c r="O162" s="64">
        <v>160000</v>
      </c>
    </row>
    <row r="163" spans="1:15">
      <c r="A163" s="63" t="s">
        <v>59</v>
      </c>
      <c r="B163" s="63" t="s">
        <v>731</v>
      </c>
      <c r="C163" s="63" t="s">
        <v>1093</v>
      </c>
      <c r="D163" s="63" t="s">
        <v>1921</v>
      </c>
      <c r="E163" s="63" t="s">
        <v>1094</v>
      </c>
      <c r="F163" s="63" t="s">
        <v>1095</v>
      </c>
      <c r="G163" s="63" t="s">
        <v>1087</v>
      </c>
      <c r="H163" s="63" t="s">
        <v>1096</v>
      </c>
      <c r="I163" s="63" t="s">
        <v>1097</v>
      </c>
      <c r="J163" s="64">
        <v>40000</v>
      </c>
      <c r="K163">
        <v>1</v>
      </c>
      <c r="L163">
        <v>1</v>
      </c>
      <c r="M163">
        <v>1</v>
      </c>
      <c r="N163">
        <v>1</v>
      </c>
      <c r="O163" s="64">
        <v>160000</v>
      </c>
    </row>
    <row r="164" spans="1:15">
      <c r="A164" s="63" t="s">
        <v>59</v>
      </c>
      <c r="B164" s="63" t="s">
        <v>731</v>
      </c>
      <c r="C164" s="63" t="s">
        <v>1232</v>
      </c>
      <c r="D164" s="63" t="s">
        <v>1122</v>
      </c>
      <c r="E164" s="63" t="s">
        <v>2003</v>
      </c>
      <c r="F164" s="63" t="s">
        <v>1233</v>
      </c>
      <c r="G164" s="63" t="s">
        <v>1137</v>
      </c>
      <c r="H164" s="63" t="s">
        <v>1125</v>
      </c>
      <c r="I164" s="63" t="s">
        <v>1054</v>
      </c>
      <c r="J164" s="64">
        <v>1000</v>
      </c>
      <c r="K164">
        <v>0</v>
      </c>
      <c r="L164">
        <v>100</v>
      </c>
      <c r="M164">
        <v>0</v>
      </c>
      <c r="N164">
        <v>0</v>
      </c>
      <c r="O164" s="64">
        <v>100000</v>
      </c>
    </row>
    <row r="165" spans="1:15">
      <c r="A165" s="63" t="s">
        <v>59</v>
      </c>
      <c r="B165" s="63" t="s">
        <v>734</v>
      </c>
      <c r="C165" s="63" t="s">
        <v>1055</v>
      </c>
      <c r="D165" s="63" t="s">
        <v>1916</v>
      </c>
      <c r="E165" s="63" t="s">
        <v>1056</v>
      </c>
      <c r="F165" s="63" t="s">
        <v>1057</v>
      </c>
      <c r="G165" s="63" t="s">
        <v>1058</v>
      </c>
      <c r="H165" s="63" t="s">
        <v>1059</v>
      </c>
      <c r="I165" s="63" t="s">
        <v>1054</v>
      </c>
      <c r="J165" s="64">
        <v>850</v>
      </c>
      <c r="K165">
        <v>1</v>
      </c>
      <c r="L165">
        <v>0</v>
      </c>
      <c r="M165">
        <v>0</v>
      </c>
      <c r="N165">
        <v>0</v>
      </c>
      <c r="O165" s="64">
        <v>850</v>
      </c>
    </row>
    <row r="166" spans="1:15">
      <c r="A166" s="63" t="s">
        <v>59</v>
      </c>
      <c r="B166" s="63" t="s">
        <v>734</v>
      </c>
      <c r="C166" s="63" t="s">
        <v>1287</v>
      </c>
      <c r="D166" s="63" t="s">
        <v>1149</v>
      </c>
      <c r="E166" s="63" t="s">
        <v>2005</v>
      </c>
      <c r="F166" s="63" t="s">
        <v>1288</v>
      </c>
      <c r="G166" s="63" t="s">
        <v>1052</v>
      </c>
      <c r="H166" s="63" t="s">
        <v>1151</v>
      </c>
      <c r="I166" s="63" t="s">
        <v>1054</v>
      </c>
      <c r="J166" s="64">
        <v>3000</v>
      </c>
      <c r="K166">
        <v>2</v>
      </c>
      <c r="L166">
        <v>0</v>
      </c>
      <c r="M166">
        <v>0</v>
      </c>
      <c r="N166">
        <v>0</v>
      </c>
      <c r="O166" s="64">
        <v>6000</v>
      </c>
    </row>
    <row r="167" spans="1:15">
      <c r="A167" s="63" t="s">
        <v>59</v>
      </c>
      <c r="B167" s="63" t="s">
        <v>734</v>
      </c>
      <c r="C167" s="63" t="s">
        <v>1269</v>
      </c>
      <c r="D167" s="63" t="s">
        <v>1965</v>
      </c>
      <c r="E167" s="63" t="s">
        <v>1050</v>
      </c>
      <c r="F167" s="63" t="s">
        <v>1270</v>
      </c>
      <c r="G167" s="63" t="s">
        <v>1087</v>
      </c>
      <c r="H167" s="63" t="s">
        <v>1053</v>
      </c>
      <c r="I167" s="63" t="s">
        <v>1054</v>
      </c>
      <c r="J167" s="64">
        <v>90</v>
      </c>
      <c r="K167">
        <v>2</v>
      </c>
      <c r="L167">
        <v>0</v>
      </c>
      <c r="M167">
        <v>0</v>
      </c>
      <c r="N167">
        <v>0</v>
      </c>
      <c r="O167" s="64">
        <v>180</v>
      </c>
    </row>
    <row r="168" spans="1:15">
      <c r="A168" s="63" t="s">
        <v>59</v>
      </c>
      <c r="B168" s="63" t="s">
        <v>734</v>
      </c>
      <c r="C168" s="63" t="s">
        <v>1265</v>
      </c>
      <c r="D168" s="63" t="s">
        <v>1912</v>
      </c>
      <c r="E168" s="63" t="s">
        <v>2007</v>
      </c>
      <c r="F168" s="63" t="s">
        <v>1267</v>
      </c>
      <c r="G168" s="63" t="s">
        <v>1087</v>
      </c>
      <c r="H168" s="63" t="s">
        <v>1268</v>
      </c>
      <c r="I168" s="63" t="s">
        <v>1054</v>
      </c>
      <c r="J168" s="64">
        <v>1000</v>
      </c>
      <c r="K168">
        <v>0</v>
      </c>
      <c r="L168">
        <v>10</v>
      </c>
      <c r="M168">
        <v>0</v>
      </c>
      <c r="N168">
        <v>0</v>
      </c>
      <c r="O168" s="64">
        <v>10000</v>
      </c>
    </row>
    <row r="169" spans="1:15">
      <c r="A169" s="63" t="s">
        <v>59</v>
      </c>
      <c r="B169" s="63" t="s">
        <v>734</v>
      </c>
      <c r="C169" s="63" t="s">
        <v>1108</v>
      </c>
      <c r="D169" s="63" t="s">
        <v>1965</v>
      </c>
      <c r="E169" s="63" t="s">
        <v>1050</v>
      </c>
      <c r="F169" s="63" t="s">
        <v>1109</v>
      </c>
      <c r="G169" s="63" t="s">
        <v>1052</v>
      </c>
      <c r="H169" s="63" t="s">
        <v>1053</v>
      </c>
      <c r="I169" s="63" t="s">
        <v>1054</v>
      </c>
      <c r="J169" s="64">
        <v>600</v>
      </c>
      <c r="K169">
        <v>0</v>
      </c>
      <c r="L169">
        <v>2</v>
      </c>
      <c r="M169">
        <v>2</v>
      </c>
      <c r="N169">
        <v>0</v>
      </c>
      <c r="O169" s="64">
        <v>2400</v>
      </c>
    </row>
    <row r="170" spans="1:15">
      <c r="A170" s="63" t="s">
        <v>59</v>
      </c>
      <c r="B170" s="63" t="s">
        <v>734</v>
      </c>
      <c r="C170" s="63" t="s">
        <v>1259</v>
      </c>
      <c r="D170" s="63" t="s">
        <v>1248</v>
      </c>
      <c r="E170" s="63" t="s">
        <v>1249</v>
      </c>
      <c r="F170" s="63" t="s">
        <v>1260</v>
      </c>
      <c r="G170" s="63" t="s">
        <v>1087</v>
      </c>
      <c r="H170" s="63" t="s">
        <v>1251</v>
      </c>
      <c r="I170" s="63" t="s">
        <v>1054</v>
      </c>
      <c r="J170" s="64">
        <v>100</v>
      </c>
      <c r="K170">
        <v>0</v>
      </c>
      <c r="L170">
        <v>35</v>
      </c>
      <c r="M170">
        <v>0</v>
      </c>
      <c r="N170">
        <v>0</v>
      </c>
      <c r="O170" s="64">
        <v>3500</v>
      </c>
    </row>
    <row r="171" spans="1:15">
      <c r="A171" s="63" t="s">
        <v>59</v>
      </c>
      <c r="B171" s="63" t="s">
        <v>734</v>
      </c>
      <c r="C171" s="63" t="s">
        <v>1121</v>
      </c>
      <c r="D171" s="63" t="s">
        <v>1122</v>
      </c>
      <c r="E171" s="63" t="s">
        <v>2003</v>
      </c>
      <c r="F171" s="63" t="s">
        <v>1124</v>
      </c>
      <c r="G171" s="63" t="s">
        <v>1087</v>
      </c>
      <c r="H171" s="63" t="s">
        <v>1125</v>
      </c>
      <c r="I171" s="63" t="s">
        <v>1054</v>
      </c>
      <c r="J171" s="64">
        <v>50</v>
      </c>
      <c r="K171">
        <v>0</v>
      </c>
      <c r="L171">
        <v>20</v>
      </c>
      <c r="M171">
        <v>20</v>
      </c>
      <c r="N171">
        <v>0</v>
      </c>
      <c r="O171" s="64">
        <v>2000</v>
      </c>
    </row>
    <row r="172" spans="1:15">
      <c r="A172" s="63" t="s">
        <v>59</v>
      </c>
      <c r="B172" s="63" t="s">
        <v>734</v>
      </c>
      <c r="C172" s="63" t="s">
        <v>1243</v>
      </c>
      <c r="D172" s="63" t="s">
        <v>1163</v>
      </c>
      <c r="E172" s="63" t="s">
        <v>1164</v>
      </c>
      <c r="F172" s="63" t="s">
        <v>1244</v>
      </c>
      <c r="G172" s="63" t="s">
        <v>1087</v>
      </c>
      <c r="H172" s="63" t="s">
        <v>1166</v>
      </c>
      <c r="I172" s="63" t="s">
        <v>1097</v>
      </c>
      <c r="J172" s="64">
        <v>2250</v>
      </c>
      <c r="K172">
        <v>0</v>
      </c>
      <c r="L172">
        <v>1</v>
      </c>
      <c r="M172">
        <v>0</v>
      </c>
      <c r="N172">
        <v>0</v>
      </c>
      <c r="O172" s="64">
        <v>2250</v>
      </c>
    </row>
    <row r="173" spans="1:15">
      <c r="A173" s="63" t="s">
        <v>59</v>
      </c>
      <c r="B173" s="63" t="s">
        <v>734</v>
      </c>
      <c r="C173" s="63" t="s">
        <v>1224</v>
      </c>
      <c r="D173" s="63" t="s">
        <v>1965</v>
      </c>
      <c r="E173" s="63" t="s">
        <v>1050</v>
      </c>
      <c r="F173" s="63" t="s">
        <v>1225</v>
      </c>
      <c r="G173" s="63" t="s">
        <v>1058</v>
      </c>
      <c r="H173" s="63" t="s">
        <v>1053</v>
      </c>
      <c r="I173" s="63" t="s">
        <v>1054</v>
      </c>
      <c r="J173" s="64">
        <v>70</v>
      </c>
      <c r="K173">
        <v>0</v>
      </c>
      <c r="L173">
        <v>1</v>
      </c>
      <c r="M173">
        <v>0</v>
      </c>
      <c r="N173">
        <v>0</v>
      </c>
      <c r="O173" s="64">
        <v>70</v>
      </c>
    </row>
    <row r="174" spans="1:15">
      <c r="A174" s="63" t="s">
        <v>59</v>
      </c>
      <c r="B174" s="63" t="s">
        <v>734</v>
      </c>
      <c r="C174" s="63" t="s">
        <v>1289</v>
      </c>
      <c r="D174" s="63" t="s">
        <v>1969</v>
      </c>
      <c r="E174" s="63" t="s">
        <v>1135</v>
      </c>
      <c r="F174" s="63" t="s">
        <v>1290</v>
      </c>
      <c r="G174" s="63" t="s">
        <v>1087</v>
      </c>
      <c r="H174" s="63" t="s">
        <v>1138</v>
      </c>
      <c r="I174" s="63" t="s">
        <v>1089</v>
      </c>
      <c r="J174" s="64">
        <v>1000</v>
      </c>
      <c r="K174">
        <v>0</v>
      </c>
      <c r="L174">
        <v>10</v>
      </c>
      <c r="M174">
        <v>10</v>
      </c>
      <c r="N174">
        <v>0</v>
      </c>
      <c r="O174" s="64">
        <v>20000</v>
      </c>
    </row>
    <row r="175" spans="1:15">
      <c r="A175" s="63" t="s">
        <v>59</v>
      </c>
      <c r="B175" s="63" t="s">
        <v>734</v>
      </c>
      <c r="C175" s="63" t="s">
        <v>1291</v>
      </c>
      <c r="D175" s="63" t="s">
        <v>1292</v>
      </c>
      <c r="E175" s="63" t="s">
        <v>1292</v>
      </c>
      <c r="F175" s="63" t="s">
        <v>1293</v>
      </c>
      <c r="G175" s="63" t="s">
        <v>1087</v>
      </c>
      <c r="H175" s="63" t="s">
        <v>1294</v>
      </c>
      <c r="I175" s="63" t="s">
        <v>1054</v>
      </c>
      <c r="J175" s="64">
        <v>3500</v>
      </c>
      <c r="K175">
        <v>0</v>
      </c>
      <c r="L175">
        <v>1</v>
      </c>
      <c r="M175">
        <v>0</v>
      </c>
      <c r="N175">
        <v>0</v>
      </c>
      <c r="O175" s="64">
        <v>3500</v>
      </c>
    </row>
    <row r="176" spans="1:15">
      <c r="A176" s="63" t="s">
        <v>59</v>
      </c>
      <c r="B176" s="63" t="s">
        <v>734</v>
      </c>
      <c r="C176" s="63" t="s">
        <v>1077</v>
      </c>
      <c r="D176" s="63" t="s">
        <v>1967</v>
      </c>
      <c r="E176" s="63" t="s">
        <v>1050</v>
      </c>
      <c r="F176" s="63" t="s">
        <v>1078</v>
      </c>
      <c r="G176" s="63" t="s">
        <v>1052</v>
      </c>
      <c r="H176" s="63" t="s">
        <v>1053</v>
      </c>
      <c r="I176" s="63" t="s">
        <v>1054</v>
      </c>
      <c r="J176" s="64">
        <v>500</v>
      </c>
      <c r="K176">
        <v>0</v>
      </c>
      <c r="L176">
        <v>3</v>
      </c>
      <c r="M176">
        <v>0</v>
      </c>
      <c r="N176">
        <v>0</v>
      </c>
      <c r="O176" s="64">
        <v>1500</v>
      </c>
    </row>
    <row r="177" spans="1:15">
      <c r="A177" s="63" t="s">
        <v>71</v>
      </c>
      <c r="B177" s="63" t="s">
        <v>869</v>
      </c>
      <c r="C177" s="63" t="s">
        <v>1098</v>
      </c>
      <c r="D177" s="63" t="s">
        <v>1921</v>
      </c>
      <c r="E177" s="63" t="s">
        <v>1094</v>
      </c>
      <c r="F177" s="63" t="s">
        <v>1099</v>
      </c>
      <c r="G177" s="63" t="s">
        <v>1087</v>
      </c>
      <c r="H177" s="63" t="s">
        <v>1096</v>
      </c>
      <c r="I177" s="63" t="s">
        <v>1097</v>
      </c>
      <c r="J177" s="64">
        <v>14000</v>
      </c>
      <c r="K177">
        <v>0</v>
      </c>
      <c r="L177">
        <v>1</v>
      </c>
      <c r="M177">
        <v>0</v>
      </c>
      <c r="N177">
        <v>0</v>
      </c>
      <c r="O177" s="64">
        <v>14000</v>
      </c>
    </row>
    <row r="178" spans="1:15">
      <c r="A178" s="63" t="s">
        <v>71</v>
      </c>
      <c r="B178" s="63" t="s">
        <v>869</v>
      </c>
      <c r="C178" s="63" t="s">
        <v>1093</v>
      </c>
      <c r="D178" s="63" t="s">
        <v>1921</v>
      </c>
      <c r="E178" s="63" t="s">
        <v>1094</v>
      </c>
      <c r="F178" s="63" t="s">
        <v>1095</v>
      </c>
      <c r="G178" s="63" t="s">
        <v>1087</v>
      </c>
      <c r="H178" s="63" t="s">
        <v>1096</v>
      </c>
      <c r="I178" s="63" t="s">
        <v>1097</v>
      </c>
      <c r="J178" s="64">
        <v>40000</v>
      </c>
      <c r="K178">
        <v>0</v>
      </c>
      <c r="L178">
        <v>2</v>
      </c>
      <c r="M178">
        <v>1</v>
      </c>
      <c r="N178">
        <v>0</v>
      </c>
      <c r="O178" s="64">
        <v>120000</v>
      </c>
    </row>
    <row r="179" spans="1:15">
      <c r="A179" s="63" t="s">
        <v>71</v>
      </c>
      <c r="B179" s="63" t="s">
        <v>869</v>
      </c>
      <c r="C179" s="63" t="s">
        <v>1146</v>
      </c>
      <c r="D179" s="63" t="s">
        <v>1921</v>
      </c>
      <c r="E179" s="63" t="s">
        <v>1094</v>
      </c>
      <c r="F179" s="63" t="s">
        <v>1147</v>
      </c>
      <c r="G179" s="63" t="s">
        <v>1087</v>
      </c>
      <c r="H179" s="63" t="s">
        <v>1096</v>
      </c>
      <c r="I179" s="63" t="s">
        <v>1097</v>
      </c>
      <c r="J179" s="64">
        <v>40000</v>
      </c>
      <c r="K179">
        <v>0</v>
      </c>
      <c r="L179">
        <v>1</v>
      </c>
      <c r="M179">
        <v>1</v>
      </c>
      <c r="N179">
        <v>0</v>
      </c>
      <c r="O179" s="64">
        <v>80000</v>
      </c>
    </row>
    <row r="180" spans="1:15">
      <c r="A180" s="63" t="s">
        <v>41</v>
      </c>
      <c r="B180" s="63" t="s">
        <v>533</v>
      </c>
      <c r="C180" s="63" t="s">
        <v>1300</v>
      </c>
      <c r="D180" s="63" t="s">
        <v>1968</v>
      </c>
      <c r="E180" s="63" t="s">
        <v>1113</v>
      </c>
      <c r="F180" s="63" t="s">
        <v>1301</v>
      </c>
      <c r="G180" s="63" t="s">
        <v>1087</v>
      </c>
      <c r="H180" s="63" t="s">
        <v>1115</v>
      </c>
      <c r="I180" s="63" t="s">
        <v>1097</v>
      </c>
      <c r="J180" s="64">
        <v>3000</v>
      </c>
      <c r="K180">
        <v>1</v>
      </c>
      <c r="L180">
        <v>0</v>
      </c>
      <c r="M180">
        <v>0</v>
      </c>
      <c r="N180">
        <v>0</v>
      </c>
      <c r="O180" s="64">
        <v>3000</v>
      </c>
    </row>
    <row r="181" spans="1:15">
      <c r="A181" s="63" t="s">
        <v>41</v>
      </c>
      <c r="B181" s="63" t="s">
        <v>533</v>
      </c>
      <c r="C181" s="63" t="s">
        <v>1169</v>
      </c>
      <c r="D181" s="63" t="s">
        <v>1921</v>
      </c>
      <c r="E181" s="63" t="s">
        <v>1094</v>
      </c>
      <c r="F181" s="63" t="s">
        <v>1170</v>
      </c>
      <c r="G181" s="63" t="s">
        <v>1087</v>
      </c>
      <c r="H181" s="63" t="s">
        <v>1096</v>
      </c>
      <c r="I181" s="63" t="s">
        <v>1097</v>
      </c>
      <c r="J181" s="64">
        <v>4000</v>
      </c>
      <c r="K181">
        <v>1</v>
      </c>
      <c r="L181">
        <v>0</v>
      </c>
      <c r="M181">
        <v>0</v>
      </c>
      <c r="N181">
        <v>0</v>
      </c>
      <c r="O181" s="64">
        <v>4000</v>
      </c>
    </row>
    <row r="182" spans="1:15">
      <c r="A182" s="63" t="s">
        <v>41</v>
      </c>
      <c r="B182" s="63" t="s">
        <v>533</v>
      </c>
      <c r="C182" s="63" t="s">
        <v>1152</v>
      </c>
      <c r="D182" s="63" t="s">
        <v>1967</v>
      </c>
      <c r="E182" s="63" t="s">
        <v>1050</v>
      </c>
      <c r="F182" s="63" t="s">
        <v>1153</v>
      </c>
      <c r="G182" s="63" t="s">
        <v>1087</v>
      </c>
      <c r="H182" s="63" t="s">
        <v>1053</v>
      </c>
      <c r="I182" s="63" t="s">
        <v>1054</v>
      </c>
      <c r="J182" s="64">
        <v>1000</v>
      </c>
      <c r="K182">
        <v>2</v>
      </c>
      <c r="L182">
        <v>0</v>
      </c>
      <c r="M182">
        <v>0</v>
      </c>
      <c r="N182">
        <v>0</v>
      </c>
      <c r="O182" s="64">
        <v>2000</v>
      </c>
    </row>
    <row r="183" spans="1:15">
      <c r="A183" s="63" t="s">
        <v>41</v>
      </c>
      <c r="B183" s="63" t="s">
        <v>533</v>
      </c>
      <c r="C183" s="63" t="s">
        <v>1093</v>
      </c>
      <c r="D183" s="63" t="s">
        <v>1921</v>
      </c>
      <c r="E183" s="63" t="s">
        <v>1094</v>
      </c>
      <c r="F183" s="63" t="s">
        <v>1095</v>
      </c>
      <c r="G183" s="63" t="s">
        <v>1087</v>
      </c>
      <c r="H183" s="63" t="s">
        <v>1096</v>
      </c>
      <c r="I183" s="63" t="s">
        <v>1097</v>
      </c>
      <c r="J183" s="64">
        <v>40000</v>
      </c>
      <c r="K183">
        <v>1</v>
      </c>
      <c r="L183">
        <v>0</v>
      </c>
      <c r="M183">
        <v>1</v>
      </c>
      <c r="N183">
        <v>1</v>
      </c>
      <c r="O183" s="64">
        <v>120000</v>
      </c>
    </row>
    <row r="184" spans="1:15">
      <c r="A184" s="63" t="s">
        <v>41</v>
      </c>
      <c r="B184" s="63" t="s">
        <v>533</v>
      </c>
      <c r="C184" s="63" t="s">
        <v>1154</v>
      </c>
      <c r="D184" s="63" t="s">
        <v>1921</v>
      </c>
      <c r="E184" s="63" t="s">
        <v>1094</v>
      </c>
      <c r="F184" s="63" t="s">
        <v>1155</v>
      </c>
      <c r="G184" s="63" t="s">
        <v>1087</v>
      </c>
      <c r="H184" s="63" t="s">
        <v>1096</v>
      </c>
      <c r="I184" s="63" t="s">
        <v>1097</v>
      </c>
      <c r="J184" s="64">
        <v>2000</v>
      </c>
      <c r="K184">
        <v>0</v>
      </c>
      <c r="L184">
        <v>2</v>
      </c>
      <c r="M184">
        <v>0</v>
      </c>
      <c r="N184">
        <v>0</v>
      </c>
      <c r="O184" s="64">
        <v>4000</v>
      </c>
    </row>
    <row r="185" spans="1:15">
      <c r="A185" s="63" t="s">
        <v>41</v>
      </c>
      <c r="B185" s="63" t="s">
        <v>533</v>
      </c>
      <c r="C185" s="63" t="s">
        <v>1156</v>
      </c>
      <c r="D185" s="63" t="s">
        <v>1967</v>
      </c>
      <c r="E185" s="63" t="s">
        <v>1050</v>
      </c>
      <c r="F185" s="63" t="s">
        <v>1157</v>
      </c>
      <c r="G185" s="63" t="s">
        <v>1087</v>
      </c>
      <c r="H185" s="63" t="s">
        <v>1053</v>
      </c>
      <c r="I185" s="63" t="s">
        <v>1054</v>
      </c>
      <c r="J185" s="64">
        <v>3000</v>
      </c>
      <c r="K185">
        <v>1</v>
      </c>
      <c r="L185">
        <v>0</v>
      </c>
      <c r="M185">
        <v>0</v>
      </c>
      <c r="N185">
        <v>0</v>
      </c>
      <c r="O185" s="64">
        <v>3000</v>
      </c>
    </row>
    <row r="186" spans="1:15">
      <c r="A186" s="63" t="s">
        <v>41</v>
      </c>
      <c r="B186" s="63" t="s">
        <v>533</v>
      </c>
      <c r="C186" s="63" t="s">
        <v>1158</v>
      </c>
      <c r="D186" s="63" t="s">
        <v>1967</v>
      </c>
      <c r="E186" s="63" t="s">
        <v>1050</v>
      </c>
      <c r="F186" s="63" t="s">
        <v>1159</v>
      </c>
      <c r="G186" s="63" t="s">
        <v>1087</v>
      </c>
      <c r="H186" s="63" t="s">
        <v>1053</v>
      </c>
      <c r="I186" s="63" t="s">
        <v>1054</v>
      </c>
      <c r="J186" s="64">
        <v>500</v>
      </c>
      <c r="K186">
        <v>2</v>
      </c>
      <c r="L186">
        <v>0</v>
      </c>
      <c r="M186">
        <v>0</v>
      </c>
      <c r="N186">
        <v>0</v>
      </c>
      <c r="O186" s="64">
        <v>1000</v>
      </c>
    </row>
    <row r="187" spans="1:15">
      <c r="A187" s="63" t="s">
        <v>41</v>
      </c>
      <c r="B187" s="63" t="s">
        <v>533</v>
      </c>
      <c r="C187" s="63" t="s">
        <v>1141</v>
      </c>
      <c r="D187" s="63" t="s">
        <v>1142</v>
      </c>
      <c r="E187" s="63" t="s">
        <v>2004</v>
      </c>
      <c r="F187" s="63" t="s">
        <v>1144</v>
      </c>
      <c r="G187" s="63" t="s">
        <v>1087</v>
      </c>
      <c r="H187" s="63" t="s">
        <v>1145</v>
      </c>
      <c r="I187" s="63" t="s">
        <v>1054</v>
      </c>
      <c r="J187" s="64">
        <v>10000</v>
      </c>
      <c r="K187">
        <v>1</v>
      </c>
      <c r="L187">
        <v>0</v>
      </c>
      <c r="M187">
        <v>0</v>
      </c>
      <c r="N187">
        <v>1</v>
      </c>
      <c r="O187" s="64">
        <v>20000</v>
      </c>
    </row>
    <row r="188" spans="1:15">
      <c r="A188" s="63" t="s">
        <v>41</v>
      </c>
      <c r="B188" s="63" t="s">
        <v>533</v>
      </c>
      <c r="C188" s="63" t="s">
        <v>1160</v>
      </c>
      <c r="D188" s="63" t="s">
        <v>1967</v>
      </c>
      <c r="E188" s="63" t="s">
        <v>1050</v>
      </c>
      <c r="F188" s="63" t="s">
        <v>1161</v>
      </c>
      <c r="G188" s="63" t="s">
        <v>1087</v>
      </c>
      <c r="H188" s="63" t="s">
        <v>1053</v>
      </c>
      <c r="I188" s="63" t="s">
        <v>1054</v>
      </c>
      <c r="J188" s="64">
        <v>1000</v>
      </c>
      <c r="K188">
        <v>3</v>
      </c>
      <c r="L188">
        <v>0</v>
      </c>
      <c r="M188">
        <v>0</v>
      </c>
      <c r="N188">
        <v>5</v>
      </c>
      <c r="O188" s="64">
        <v>8000</v>
      </c>
    </row>
    <row r="189" spans="1:15">
      <c r="A189" s="63" t="s">
        <v>41</v>
      </c>
      <c r="B189" s="63" t="s">
        <v>533</v>
      </c>
      <c r="C189" s="63" t="s">
        <v>1302</v>
      </c>
      <c r="D189" s="63" t="s">
        <v>1303</v>
      </c>
      <c r="E189" s="63" t="s">
        <v>1304</v>
      </c>
      <c r="F189" s="63" t="s">
        <v>1305</v>
      </c>
      <c r="G189" s="63" t="s">
        <v>1087</v>
      </c>
      <c r="H189" s="63" t="s">
        <v>1306</v>
      </c>
      <c r="I189" s="63" t="s">
        <v>1097</v>
      </c>
      <c r="J189" s="64">
        <v>14000</v>
      </c>
      <c r="K189">
        <v>1</v>
      </c>
      <c r="L189">
        <v>0</v>
      </c>
      <c r="M189">
        <v>0</v>
      </c>
      <c r="N189">
        <v>0</v>
      </c>
      <c r="O189" s="64">
        <v>14000</v>
      </c>
    </row>
    <row r="190" spans="1:15">
      <c r="A190" s="63" t="s">
        <v>41</v>
      </c>
      <c r="B190" s="63" t="s">
        <v>533</v>
      </c>
      <c r="C190" s="63" t="s">
        <v>1307</v>
      </c>
      <c r="D190" s="63" t="s">
        <v>1163</v>
      </c>
      <c r="E190" s="63" t="s">
        <v>1164</v>
      </c>
      <c r="F190" s="63" t="s">
        <v>1308</v>
      </c>
      <c r="G190" s="63" t="s">
        <v>1087</v>
      </c>
      <c r="H190" s="63" t="s">
        <v>1166</v>
      </c>
      <c r="I190" s="63" t="s">
        <v>1097</v>
      </c>
      <c r="J190" s="64">
        <v>18000</v>
      </c>
      <c r="K190">
        <v>0</v>
      </c>
      <c r="L190">
        <v>1</v>
      </c>
      <c r="M190">
        <v>1</v>
      </c>
      <c r="N190">
        <v>0</v>
      </c>
      <c r="O190" s="64">
        <v>36000</v>
      </c>
    </row>
    <row r="191" spans="1:15">
      <c r="A191" s="63" t="s">
        <v>41</v>
      </c>
      <c r="B191" s="63" t="s">
        <v>530</v>
      </c>
      <c r="C191" s="63" t="s">
        <v>1071</v>
      </c>
      <c r="D191" s="63" t="s">
        <v>1965</v>
      </c>
      <c r="E191" s="63" t="s">
        <v>1050</v>
      </c>
      <c r="F191" s="63" t="s">
        <v>1072</v>
      </c>
      <c r="G191" s="63" t="s">
        <v>1052</v>
      </c>
      <c r="H191" s="63" t="s">
        <v>1053</v>
      </c>
      <c r="I191" s="63" t="s">
        <v>1054</v>
      </c>
      <c r="J191" s="64">
        <v>500</v>
      </c>
      <c r="K191">
        <v>1</v>
      </c>
      <c r="L191">
        <v>1</v>
      </c>
      <c r="M191">
        <v>1</v>
      </c>
      <c r="N191">
        <v>1</v>
      </c>
      <c r="O191" s="64">
        <v>2000</v>
      </c>
    </row>
    <row r="192" spans="1:15">
      <c r="A192" s="63" t="s">
        <v>41</v>
      </c>
      <c r="B192" s="63" t="s">
        <v>530</v>
      </c>
      <c r="C192" s="63" t="s">
        <v>1100</v>
      </c>
      <c r="D192" s="63" t="s">
        <v>1965</v>
      </c>
      <c r="E192" s="63" t="s">
        <v>1050</v>
      </c>
      <c r="F192" s="63" t="s">
        <v>1101</v>
      </c>
      <c r="G192" s="63" t="s">
        <v>1087</v>
      </c>
      <c r="H192" s="63" t="s">
        <v>1053</v>
      </c>
      <c r="I192" s="63" t="s">
        <v>1054</v>
      </c>
      <c r="J192" s="64">
        <v>3000</v>
      </c>
      <c r="K192">
        <v>1</v>
      </c>
      <c r="L192">
        <v>1</v>
      </c>
      <c r="M192">
        <v>1</v>
      </c>
      <c r="N192">
        <v>1</v>
      </c>
      <c r="O192" s="64">
        <v>12000</v>
      </c>
    </row>
    <row r="193" spans="1:15">
      <c r="A193" s="63" t="s">
        <v>41</v>
      </c>
      <c r="B193" s="63" t="s">
        <v>530</v>
      </c>
      <c r="C193" s="63" t="s">
        <v>1167</v>
      </c>
      <c r="D193" s="63" t="s">
        <v>1967</v>
      </c>
      <c r="E193" s="63" t="s">
        <v>1050</v>
      </c>
      <c r="F193" s="63" t="s">
        <v>1168</v>
      </c>
      <c r="G193" s="63" t="s">
        <v>1087</v>
      </c>
      <c r="H193" s="63" t="s">
        <v>1053</v>
      </c>
      <c r="I193" s="63" t="s">
        <v>1054</v>
      </c>
      <c r="J193" s="64">
        <v>2000</v>
      </c>
      <c r="K193">
        <v>1</v>
      </c>
      <c r="L193">
        <v>1</v>
      </c>
      <c r="M193">
        <v>1</v>
      </c>
      <c r="N193">
        <v>1</v>
      </c>
      <c r="O193" s="64">
        <v>8000</v>
      </c>
    </row>
    <row r="194" spans="1:15">
      <c r="A194" s="63" t="s">
        <v>41</v>
      </c>
      <c r="B194" s="63" t="s">
        <v>530</v>
      </c>
      <c r="C194" s="63" t="s">
        <v>1309</v>
      </c>
      <c r="D194" s="63" t="s">
        <v>1965</v>
      </c>
      <c r="E194" s="63" t="s">
        <v>1050</v>
      </c>
      <c r="F194" s="63" t="s">
        <v>1310</v>
      </c>
      <c r="G194" s="63" t="s">
        <v>1087</v>
      </c>
      <c r="H194" s="63" t="s">
        <v>1053</v>
      </c>
      <c r="I194" s="63" t="s">
        <v>1054</v>
      </c>
      <c r="J194" s="64">
        <v>300</v>
      </c>
      <c r="K194">
        <v>1</v>
      </c>
      <c r="L194">
        <v>1</v>
      </c>
      <c r="M194">
        <v>0</v>
      </c>
      <c r="N194">
        <v>0</v>
      </c>
      <c r="O194" s="64">
        <v>600</v>
      </c>
    </row>
    <row r="195" spans="1:15">
      <c r="A195" s="63" t="s">
        <v>41</v>
      </c>
      <c r="B195" s="63" t="s">
        <v>530</v>
      </c>
      <c r="C195" s="63" t="s">
        <v>1271</v>
      </c>
      <c r="D195" s="63" t="s">
        <v>1967</v>
      </c>
      <c r="E195" s="63" t="s">
        <v>1050</v>
      </c>
      <c r="F195" s="63" t="s">
        <v>1272</v>
      </c>
      <c r="G195" s="63" t="s">
        <v>1087</v>
      </c>
      <c r="H195" s="63" t="s">
        <v>1053</v>
      </c>
      <c r="I195" s="63" t="s">
        <v>1054</v>
      </c>
      <c r="J195" s="64">
        <v>2000</v>
      </c>
      <c r="K195">
        <v>1</v>
      </c>
      <c r="L195">
        <v>2</v>
      </c>
      <c r="M195">
        <v>0</v>
      </c>
      <c r="N195">
        <v>0</v>
      </c>
      <c r="O195" s="64">
        <v>6000</v>
      </c>
    </row>
    <row r="196" spans="1:15">
      <c r="A196" s="63" t="s">
        <v>41</v>
      </c>
      <c r="B196" s="63" t="s">
        <v>530</v>
      </c>
      <c r="C196" s="63" t="s">
        <v>1311</v>
      </c>
      <c r="D196" s="63" t="s">
        <v>1967</v>
      </c>
      <c r="E196" s="63" t="s">
        <v>1050</v>
      </c>
      <c r="F196" s="63" t="s">
        <v>1312</v>
      </c>
      <c r="G196" s="63" t="s">
        <v>1087</v>
      </c>
      <c r="H196" s="63" t="s">
        <v>1053</v>
      </c>
      <c r="I196" s="63" t="s">
        <v>1054</v>
      </c>
      <c r="J196" s="64">
        <v>2000</v>
      </c>
      <c r="K196">
        <v>1</v>
      </c>
      <c r="L196">
        <v>0</v>
      </c>
      <c r="M196">
        <v>0</v>
      </c>
      <c r="N196">
        <v>0</v>
      </c>
      <c r="O196" s="64">
        <v>2000</v>
      </c>
    </row>
    <row r="197" spans="1:15">
      <c r="A197" s="63" t="s">
        <v>41</v>
      </c>
      <c r="B197" s="63" t="s">
        <v>530</v>
      </c>
      <c r="C197" s="63" t="s">
        <v>1313</v>
      </c>
      <c r="D197" s="63" t="s">
        <v>1965</v>
      </c>
      <c r="E197" s="63" t="s">
        <v>1050</v>
      </c>
      <c r="F197" s="63" t="s">
        <v>1314</v>
      </c>
      <c r="G197" s="63" t="s">
        <v>1087</v>
      </c>
      <c r="H197" s="63" t="s">
        <v>1053</v>
      </c>
      <c r="I197" s="63" t="s">
        <v>1054</v>
      </c>
      <c r="J197" s="64">
        <v>500</v>
      </c>
      <c r="K197">
        <v>2</v>
      </c>
      <c r="L197">
        <v>0</v>
      </c>
      <c r="M197">
        <v>0</v>
      </c>
      <c r="N197">
        <v>1</v>
      </c>
      <c r="O197" s="64">
        <v>1500</v>
      </c>
    </row>
    <row r="198" spans="1:15">
      <c r="A198" s="63" t="s">
        <v>41</v>
      </c>
      <c r="B198" s="63" t="s">
        <v>530</v>
      </c>
      <c r="C198" s="63" t="s">
        <v>1315</v>
      </c>
      <c r="D198" s="63" t="s">
        <v>1970</v>
      </c>
      <c r="E198" s="63" t="s">
        <v>2008</v>
      </c>
      <c r="F198" s="63" t="s">
        <v>1316</v>
      </c>
      <c r="G198" s="63" t="s">
        <v>1087</v>
      </c>
      <c r="H198" s="63" t="s">
        <v>1281</v>
      </c>
      <c r="I198" s="63" t="s">
        <v>1097</v>
      </c>
      <c r="J198" s="64">
        <v>2000</v>
      </c>
      <c r="K198">
        <v>1</v>
      </c>
      <c r="L198">
        <v>0</v>
      </c>
      <c r="M198">
        <v>0</v>
      </c>
      <c r="N198">
        <v>0</v>
      </c>
      <c r="O198" s="64">
        <v>2000</v>
      </c>
    </row>
    <row r="199" spans="1:15">
      <c r="A199" s="63" t="s">
        <v>41</v>
      </c>
      <c r="B199" s="63" t="s">
        <v>530</v>
      </c>
      <c r="C199" s="63" t="s">
        <v>1317</v>
      </c>
      <c r="D199" s="63" t="s">
        <v>1967</v>
      </c>
      <c r="E199" s="63" t="s">
        <v>1050</v>
      </c>
      <c r="F199" s="63" t="s">
        <v>1318</v>
      </c>
      <c r="G199" s="63" t="s">
        <v>1087</v>
      </c>
      <c r="H199" s="63" t="s">
        <v>1053</v>
      </c>
      <c r="I199" s="63" t="s">
        <v>1054</v>
      </c>
      <c r="J199" s="64">
        <v>100</v>
      </c>
      <c r="K199">
        <v>1</v>
      </c>
      <c r="L199">
        <v>0</v>
      </c>
      <c r="M199">
        <v>0</v>
      </c>
      <c r="N199">
        <v>3</v>
      </c>
      <c r="O199" s="64">
        <v>400</v>
      </c>
    </row>
    <row r="200" spans="1:15">
      <c r="A200" s="63" t="s">
        <v>41</v>
      </c>
      <c r="B200" s="63" t="s">
        <v>531</v>
      </c>
      <c r="C200" s="63" t="s">
        <v>1319</v>
      </c>
      <c r="D200" s="63" t="s">
        <v>1274</v>
      </c>
      <c r="E200" s="63" t="s">
        <v>1275</v>
      </c>
      <c r="F200" s="63" t="s">
        <v>1320</v>
      </c>
      <c r="G200" s="63" t="s">
        <v>1087</v>
      </c>
      <c r="H200" s="63" t="s">
        <v>1277</v>
      </c>
      <c r="I200" s="63" t="s">
        <v>1054</v>
      </c>
      <c r="J200" s="64">
        <v>3000</v>
      </c>
      <c r="K200">
        <v>0</v>
      </c>
      <c r="L200">
        <v>1</v>
      </c>
      <c r="M200">
        <v>0</v>
      </c>
      <c r="N200">
        <v>0</v>
      </c>
      <c r="O200" s="64">
        <v>3000</v>
      </c>
    </row>
    <row r="201" spans="1:15">
      <c r="A201" s="63" t="s">
        <v>41</v>
      </c>
      <c r="B201" s="63" t="s">
        <v>531</v>
      </c>
      <c r="C201" s="63" t="s">
        <v>1269</v>
      </c>
      <c r="D201" s="63" t="s">
        <v>1965</v>
      </c>
      <c r="E201" s="63" t="s">
        <v>1050</v>
      </c>
      <c r="F201" s="63" t="s">
        <v>1270</v>
      </c>
      <c r="G201" s="63" t="s">
        <v>1087</v>
      </c>
      <c r="H201" s="63" t="s">
        <v>1053</v>
      </c>
      <c r="I201" s="63" t="s">
        <v>1054</v>
      </c>
      <c r="J201" s="64">
        <v>90</v>
      </c>
      <c r="K201">
        <v>1</v>
      </c>
      <c r="L201">
        <v>0</v>
      </c>
      <c r="M201">
        <v>0</v>
      </c>
      <c r="N201">
        <v>0</v>
      </c>
      <c r="O201" s="64">
        <v>90</v>
      </c>
    </row>
    <row r="202" spans="1:15">
      <c r="A202" s="63" t="s">
        <v>41</v>
      </c>
      <c r="B202" s="63" t="s">
        <v>531</v>
      </c>
      <c r="C202" s="63" t="s">
        <v>1321</v>
      </c>
      <c r="D202" s="63" t="s">
        <v>1965</v>
      </c>
      <c r="E202" s="63" t="s">
        <v>1050</v>
      </c>
      <c r="F202" s="63" t="s">
        <v>1322</v>
      </c>
      <c r="G202" s="63" t="s">
        <v>1087</v>
      </c>
      <c r="H202" s="63" t="s">
        <v>1053</v>
      </c>
      <c r="I202" s="63" t="s">
        <v>1054</v>
      </c>
      <c r="J202" s="64">
        <v>3500</v>
      </c>
      <c r="K202">
        <v>1</v>
      </c>
      <c r="L202">
        <v>0</v>
      </c>
      <c r="M202">
        <v>0</v>
      </c>
      <c r="N202">
        <v>0</v>
      </c>
      <c r="O202" s="64">
        <v>3500</v>
      </c>
    </row>
    <row r="203" spans="1:15">
      <c r="A203" s="63" t="s">
        <v>41</v>
      </c>
      <c r="B203" s="63" t="s">
        <v>531</v>
      </c>
      <c r="C203" s="63" t="s">
        <v>1323</v>
      </c>
      <c r="D203" s="63" t="s">
        <v>1971</v>
      </c>
      <c r="E203" s="63" t="s">
        <v>1202</v>
      </c>
      <c r="F203" s="63" t="s">
        <v>1324</v>
      </c>
      <c r="G203" s="63" t="s">
        <v>1087</v>
      </c>
      <c r="H203" s="63" t="s">
        <v>1325</v>
      </c>
      <c r="I203" s="63" t="s">
        <v>1054</v>
      </c>
      <c r="J203" s="64">
        <v>3000</v>
      </c>
      <c r="K203">
        <v>1</v>
      </c>
      <c r="L203">
        <v>0</v>
      </c>
      <c r="M203">
        <v>1</v>
      </c>
      <c r="N203">
        <v>0</v>
      </c>
      <c r="O203" s="64">
        <v>6000</v>
      </c>
    </row>
    <row r="204" spans="1:15">
      <c r="A204" s="63" t="s">
        <v>41</v>
      </c>
      <c r="B204" s="63" t="s">
        <v>531</v>
      </c>
      <c r="C204" s="63" t="s">
        <v>1326</v>
      </c>
      <c r="D204" s="63" t="s">
        <v>1967</v>
      </c>
      <c r="E204" s="63" t="s">
        <v>1050</v>
      </c>
      <c r="F204" s="63" t="s">
        <v>1327</v>
      </c>
      <c r="G204" s="63" t="s">
        <v>1087</v>
      </c>
      <c r="H204" s="63" t="s">
        <v>1053</v>
      </c>
      <c r="I204" s="63" t="s">
        <v>1054</v>
      </c>
      <c r="J204" s="64">
        <v>1000</v>
      </c>
      <c r="K204">
        <v>0</v>
      </c>
      <c r="L204">
        <v>1</v>
      </c>
      <c r="M204">
        <v>0</v>
      </c>
      <c r="N204">
        <v>0</v>
      </c>
      <c r="O204" s="64">
        <v>1000</v>
      </c>
    </row>
    <row r="205" spans="1:15">
      <c r="A205" s="63" t="s">
        <v>41</v>
      </c>
      <c r="B205" s="63" t="s">
        <v>531</v>
      </c>
      <c r="C205" s="63" t="s">
        <v>1328</v>
      </c>
      <c r="D205" s="63" t="s">
        <v>1967</v>
      </c>
      <c r="E205" s="63" t="s">
        <v>1050</v>
      </c>
      <c r="F205" s="63" t="s">
        <v>1329</v>
      </c>
      <c r="G205" s="63" t="s">
        <v>1087</v>
      </c>
      <c r="H205" s="63" t="s">
        <v>1053</v>
      </c>
      <c r="I205" s="63" t="s">
        <v>1054</v>
      </c>
      <c r="J205" s="64">
        <v>100</v>
      </c>
      <c r="K205">
        <v>1</v>
      </c>
      <c r="L205">
        <v>0</v>
      </c>
      <c r="M205">
        <v>3</v>
      </c>
      <c r="N205">
        <v>0</v>
      </c>
      <c r="O205" s="64">
        <v>400</v>
      </c>
    </row>
    <row r="206" spans="1:15">
      <c r="A206" s="63" t="s">
        <v>41</v>
      </c>
      <c r="B206" s="63" t="s">
        <v>531</v>
      </c>
      <c r="C206" s="63" t="s">
        <v>1278</v>
      </c>
      <c r="D206" s="63" t="s">
        <v>1970</v>
      </c>
      <c r="E206" s="63" t="s">
        <v>2008</v>
      </c>
      <c r="F206" s="63" t="s">
        <v>1280</v>
      </c>
      <c r="G206" s="63" t="s">
        <v>1087</v>
      </c>
      <c r="H206" s="63" t="s">
        <v>1281</v>
      </c>
      <c r="I206" s="63" t="s">
        <v>1097</v>
      </c>
      <c r="J206" s="64">
        <v>5000</v>
      </c>
      <c r="K206">
        <v>80</v>
      </c>
      <c r="L206">
        <v>0</v>
      </c>
      <c r="M206">
        <v>1</v>
      </c>
      <c r="N206">
        <v>0</v>
      </c>
      <c r="O206" s="64">
        <v>405000</v>
      </c>
    </row>
    <row r="207" spans="1:15">
      <c r="A207" s="63" t="s">
        <v>41</v>
      </c>
      <c r="B207" s="63" t="s">
        <v>530</v>
      </c>
      <c r="C207" s="63" t="s">
        <v>1171</v>
      </c>
      <c r="D207" s="63" t="s">
        <v>1967</v>
      </c>
      <c r="E207" s="63" t="s">
        <v>1050</v>
      </c>
      <c r="F207" s="63" t="s">
        <v>1172</v>
      </c>
      <c r="G207" s="63" t="s">
        <v>1052</v>
      </c>
      <c r="H207" s="63" t="s">
        <v>1053</v>
      </c>
      <c r="I207" s="63" t="s">
        <v>1054</v>
      </c>
      <c r="J207" s="64">
        <v>150</v>
      </c>
      <c r="K207">
        <v>1</v>
      </c>
      <c r="L207">
        <v>0</v>
      </c>
      <c r="M207">
        <v>1</v>
      </c>
      <c r="N207">
        <v>0</v>
      </c>
      <c r="O207" s="64">
        <v>300</v>
      </c>
    </row>
    <row r="208" spans="1:15">
      <c r="A208" s="63" t="s">
        <v>41</v>
      </c>
      <c r="B208" s="63" t="s">
        <v>530</v>
      </c>
      <c r="C208" s="63" t="s">
        <v>1173</v>
      </c>
      <c r="D208" s="63" t="s">
        <v>1967</v>
      </c>
      <c r="E208" s="63" t="s">
        <v>1050</v>
      </c>
      <c r="F208" s="63" t="s">
        <v>1174</v>
      </c>
      <c r="G208" s="63" t="s">
        <v>1052</v>
      </c>
      <c r="H208" s="63" t="s">
        <v>1053</v>
      </c>
      <c r="I208" s="63" t="s">
        <v>1054</v>
      </c>
      <c r="J208" s="64">
        <v>400</v>
      </c>
      <c r="K208">
        <v>1</v>
      </c>
      <c r="L208">
        <v>0</v>
      </c>
      <c r="M208">
        <v>0</v>
      </c>
      <c r="N208">
        <v>1</v>
      </c>
      <c r="O208" s="64">
        <v>800</v>
      </c>
    </row>
    <row r="209" spans="1:15">
      <c r="A209" s="63" t="s">
        <v>41</v>
      </c>
      <c r="B209" s="63" t="s">
        <v>530</v>
      </c>
      <c r="C209" s="63" t="s">
        <v>1173</v>
      </c>
      <c r="D209" s="63" t="s">
        <v>1967</v>
      </c>
      <c r="E209" s="63" t="s">
        <v>1050</v>
      </c>
      <c r="F209" s="63" t="s">
        <v>1174</v>
      </c>
      <c r="G209" s="63" t="s">
        <v>1052</v>
      </c>
      <c r="H209" s="63" t="s">
        <v>1053</v>
      </c>
      <c r="I209" s="63" t="s">
        <v>1054</v>
      </c>
      <c r="J209" s="64">
        <v>400</v>
      </c>
      <c r="K209">
        <v>1</v>
      </c>
      <c r="L209">
        <v>0</v>
      </c>
      <c r="M209">
        <v>1</v>
      </c>
      <c r="N209">
        <v>0</v>
      </c>
      <c r="O209" s="64">
        <v>800</v>
      </c>
    </row>
    <row r="210" spans="1:15">
      <c r="A210" s="63" t="s">
        <v>41</v>
      </c>
      <c r="B210" s="63" t="s">
        <v>530</v>
      </c>
      <c r="C210" s="63" t="s">
        <v>1116</v>
      </c>
      <c r="D210" s="63" t="s">
        <v>1965</v>
      </c>
      <c r="E210" s="63" t="s">
        <v>1050</v>
      </c>
      <c r="F210" s="63" t="s">
        <v>1117</v>
      </c>
      <c r="G210" s="63" t="s">
        <v>1052</v>
      </c>
      <c r="H210" s="63" t="s">
        <v>1053</v>
      </c>
      <c r="I210" s="63" t="s">
        <v>1054</v>
      </c>
      <c r="J210" s="64">
        <v>50</v>
      </c>
      <c r="K210">
        <v>2</v>
      </c>
      <c r="L210">
        <v>1</v>
      </c>
      <c r="M210">
        <v>1</v>
      </c>
      <c r="N210">
        <v>1</v>
      </c>
      <c r="O210" s="64">
        <v>250</v>
      </c>
    </row>
    <row r="211" spans="1:15">
      <c r="A211" s="63" t="s">
        <v>41</v>
      </c>
      <c r="B211" s="63" t="s">
        <v>531</v>
      </c>
      <c r="C211" s="63" t="s">
        <v>1177</v>
      </c>
      <c r="D211" s="63" t="s">
        <v>1967</v>
      </c>
      <c r="E211" s="63" t="s">
        <v>1050</v>
      </c>
      <c r="F211" s="63" t="s">
        <v>1178</v>
      </c>
      <c r="G211" s="63" t="s">
        <v>1087</v>
      </c>
      <c r="H211" s="63" t="s">
        <v>1053</v>
      </c>
      <c r="I211" s="63" t="s">
        <v>1054</v>
      </c>
      <c r="J211" s="64">
        <v>40</v>
      </c>
      <c r="K211">
        <v>1</v>
      </c>
      <c r="L211">
        <v>0</v>
      </c>
      <c r="M211">
        <v>1</v>
      </c>
      <c r="N211">
        <v>0</v>
      </c>
      <c r="O211" s="64">
        <v>80</v>
      </c>
    </row>
    <row r="212" spans="1:15">
      <c r="A212" s="63" t="s">
        <v>41</v>
      </c>
      <c r="B212" s="63" t="s">
        <v>531</v>
      </c>
      <c r="C212" s="63" t="s">
        <v>1179</v>
      </c>
      <c r="D212" s="63" t="s">
        <v>1965</v>
      </c>
      <c r="E212" s="63" t="s">
        <v>1050</v>
      </c>
      <c r="F212" s="63" t="s">
        <v>1180</v>
      </c>
      <c r="G212" s="63" t="s">
        <v>1087</v>
      </c>
      <c r="H212" s="63" t="s">
        <v>1053</v>
      </c>
      <c r="I212" s="63" t="s">
        <v>1054</v>
      </c>
      <c r="J212" s="64">
        <v>900</v>
      </c>
      <c r="K212">
        <v>2</v>
      </c>
      <c r="L212">
        <v>0</v>
      </c>
      <c r="M212">
        <v>1</v>
      </c>
      <c r="N212">
        <v>0</v>
      </c>
      <c r="O212" s="64">
        <v>2700</v>
      </c>
    </row>
    <row r="213" spans="1:15">
      <c r="A213" s="63" t="s">
        <v>41</v>
      </c>
      <c r="B213" s="63" t="s">
        <v>530</v>
      </c>
      <c r="C213" s="63" t="s">
        <v>1181</v>
      </c>
      <c r="D213" s="63" t="s">
        <v>1967</v>
      </c>
      <c r="E213" s="63" t="s">
        <v>1143</v>
      </c>
      <c r="F213" s="63" t="s">
        <v>1183</v>
      </c>
      <c r="G213" s="63" t="s">
        <v>1087</v>
      </c>
      <c r="H213" s="63" t="s">
        <v>1053</v>
      </c>
      <c r="I213" s="63" t="s">
        <v>1054</v>
      </c>
      <c r="J213" s="64">
        <v>60</v>
      </c>
      <c r="K213">
        <v>3</v>
      </c>
      <c r="L213">
        <v>0</v>
      </c>
      <c r="M213">
        <v>1</v>
      </c>
      <c r="N213">
        <v>0</v>
      </c>
      <c r="O213" s="64">
        <v>240</v>
      </c>
    </row>
    <row r="214" spans="1:15">
      <c r="A214" s="63" t="s">
        <v>41</v>
      </c>
      <c r="B214" s="63" t="s">
        <v>531</v>
      </c>
      <c r="C214" s="63" t="s">
        <v>1191</v>
      </c>
      <c r="D214" s="63" t="s">
        <v>1965</v>
      </c>
      <c r="E214" s="63" t="s">
        <v>1050</v>
      </c>
      <c r="F214" s="63" t="s">
        <v>1192</v>
      </c>
      <c r="G214" s="63" t="s">
        <v>1087</v>
      </c>
      <c r="H214" s="63" t="s">
        <v>1053</v>
      </c>
      <c r="I214" s="63" t="s">
        <v>1054</v>
      </c>
      <c r="J214" s="64">
        <v>50</v>
      </c>
      <c r="K214">
        <v>1</v>
      </c>
      <c r="L214">
        <v>1</v>
      </c>
      <c r="M214">
        <v>2</v>
      </c>
      <c r="N214">
        <v>0</v>
      </c>
      <c r="O214" s="64">
        <v>200</v>
      </c>
    </row>
    <row r="215" spans="1:15">
      <c r="A215" s="63" t="s">
        <v>41</v>
      </c>
      <c r="B215" s="63" t="s">
        <v>531</v>
      </c>
      <c r="C215" s="63" t="s">
        <v>1330</v>
      </c>
      <c r="D215" s="63" t="s">
        <v>1965</v>
      </c>
      <c r="E215" s="63" t="s">
        <v>1050</v>
      </c>
      <c r="F215" s="63" t="s">
        <v>1331</v>
      </c>
      <c r="G215" s="63" t="s">
        <v>1052</v>
      </c>
      <c r="H215" s="63" t="s">
        <v>1053</v>
      </c>
      <c r="I215" s="63" t="s">
        <v>1054</v>
      </c>
      <c r="J215" s="64">
        <v>2500</v>
      </c>
      <c r="K215">
        <v>2</v>
      </c>
      <c r="L215">
        <v>0</v>
      </c>
      <c r="M215">
        <v>0</v>
      </c>
      <c r="N215">
        <v>0</v>
      </c>
      <c r="O215" s="64">
        <v>5000</v>
      </c>
    </row>
    <row r="216" spans="1:15">
      <c r="A216" s="63" t="s">
        <v>41</v>
      </c>
      <c r="B216" s="63" t="s">
        <v>531</v>
      </c>
      <c r="C216" s="63" t="s">
        <v>1195</v>
      </c>
      <c r="D216" s="63" t="s">
        <v>1967</v>
      </c>
      <c r="E216" s="63" t="s">
        <v>1050</v>
      </c>
      <c r="F216" s="63" t="s">
        <v>1196</v>
      </c>
      <c r="G216" s="63" t="s">
        <v>1052</v>
      </c>
      <c r="H216" s="63" t="s">
        <v>1053</v>
      </c>
      <c r="I216" s="63" t="s">
        <v>1054</v>
      </c>
      <c r="J216" s="64">
        <v>500</v>
      </c>
      <c r="K216">
        <v>2</v>
      </c>
      <c r="L216">
        <v>2</v>
      </c>
      <c r="M216">
        <v>2</v>
      </c>
      <c r="N216">
        <v>2</v>
      </c>
      <c r="O216" s="64">
        <v>4000</v>
      </c>
    </row>
    <row r="217" spans="1:15">
      <c r="A217" s="63" t="s">
        <v>41</v>
      </c>
      <c r="B217" s="63" t="s">
        <v>531</v>
      </c>
      <c r="C217" s="63" t="s">
        <v>1197</v>
      </c>
      <c r="D217" s="63" t="s">
        <v>1965</v>
      </c>
      <c r="E217" s="63" t="s">
        <v>1050</v>
      </c>
      <c r="F217" s="63" t="s">
        <v>1198</v>
      </c>
      <c r="G217" s="63" t="s">
        <v>1087</v>
      </c>
      <c r="H217" s="63" t="s">
        <v>1053</v>
      </c>
      <c r="I217" s="63" t="s">
        <v>1054</v>
      </c>
      <c r="J217" s="64">
        <v>10</v>
      </c>
      <c r="K217">
        <v>10</v>
      </c>
      <c r="L217">
        <v>5</v>
      </c>
      <c r="M217">
        <v>10</v>
      </c>
      <c r="N217">
        <v>10</v>
      </c>
      <c r="O217" s="64">
        <v>350</v>
      </c>
    </row>
    <row r="218" spans="1:15">
      <c r="A218" s="63" t="s">
        <v>41</v>
      </c>
      <c r="B218" s="63" t="s">
        <v>530</v>
      </c>
      <c r="C218" s="63" t="s">
        <v>1332</v>
      </c>
      <c r="D218" s="63" t="s">
        <v>1967</v>
      </c>
      <c r="E218" s="63" t="s">
        <v>1050</v>
      </c>
      <c r="F218" s="63" t="s">
        <v>1333</v>
      </c>
      <c r="G218" s="63" t="s">
        <v>1052</v>
      </c>
      <c r="H218" s="63" t="s">
        <v>1053</v>
      </c>
      <c r="I218" s="63" t="s">
        <v>1054</v>
      </c>
      <c r="J218" s="64">
        <v>100</v>
      </c>
      <c r="K218">
        <v>20</v>
      </c>
      <c r="L218">
        <v>10</v>
      </c>
      <c r="M218">
        <v>0</v>
      </c>
      <c r="N218">
        <v>5</v>
      </c>
      <c r="O218" s="64">
        <v>3500</v>
      </c>
    </row>
    <row r="219" spans="1:15">
      <c r="A219" s="63" t="s">
        <v>41</v>
      </c>
      <c r="B219" s="63" t="s">
        <v>530</v>
      </c>
      <c r="C219" s="63" t="s">
        <v>1200</v>
      </c>
      <c r="D219" s="63" t="s">
        <v>1965</v>
      </c>
      <c r="E219" s="63" t="s">
        <v>1202</v>
      </c>
      <c r="F219" s="63" t="s">
        <v>1203</v>
      </c>
      <c r="G219" s="63" t="s">
        <v>1052</v>
      </c>
      <c r="H219" s="63" t="s">
        <v>1053</v>
      </c>
      <c r="I219" s="63" t="s">
        <v>1054</v>
      </c>
      <c r="J219" s="64">
        <v>40</v>
      </c>
      <c r="K219">
        <v>2</v>
      </c>
      <c r="L219">
        <v>0</v>
      </c>
      <c r="M219">
        <v>1</v>
      </c>
      <c r="N219">
        <v>0</v>
      </c>
      <c r="O219" s="64">
        <v>120</v>
      </c>
    </row>
    <row r="220" spans="1:15">
      <c r="A220" s="63" t="s">
        <v>41</v>
      </c>
      <c r="B220" s="63" t="s">
        <v>531</v>
      </c>
      <c r="C220" s="63" t="s">
        <v>1205</v>
      </c>
      <c r="D220" s="63" t="s">
        <v>1965</v>
      </c>
      <c r="E220" s="63" t="s">
        <v>1050</v>
      </c>
      <c r="F220" s="63" t="s">
        <v>1206</v>
      </c>
      <c r="G220" s="63" t="s">
        <v>1087</v>
      </c>
      <c r="H220" s="63" t="s">
        <v>1053</v>
      </c>
      <c r="I220" s="63" t="s">
        <v>1054</v>
      </c>
      <c r="J220" s="64">
        <v>300</v>
      </c>
      <c r="K220">
        <v>5</v>
      </c>
      <c r="L220">
        <v>0</v>
      </c>
      <c r="M220">
        <v>0</v>
      </c>
      <c r="N220">
        <v>0</v>
      </c>
      <c r="O220" s="64">
        <v>1500</v>
      </c>
    </row>
    <row r="221" spans="1:15">
      <c r="A221" s="63" t="s">
        <v>41</v>
      </c>
      <c r="B221" s="63" t="s">
        <v>531</v>
      </c>
      <c r="C221" s="63" t="s">
        <v>1207</v>
      </c>
      <c r="D221" s="63" t="s">
        <v>1208</v>
      </c>
      <c r="E221" s="63" t="s">
        <v>2006</v>
      </c>
      <c r="F221" s="63" t="s">
        <v>1209</v>
      </c>
      <c r="G221" s="63" t="s">
        <v>1087</v>
      </c>
      <c r="H221" s="63" t="s">
        <v>1210</v>
      </c>
      <c r="I221" s="63" t="s">
        <v>1054</v>
      </c>
      <c r="J221" s="64">
        <v>300</v>
      </c>
      <c r="K221">
        <v>10</v>
      </c>
      <c r="L221">
        <v>10</v>
      </c>
      <c r="M221">
        <v>5</v>
      </c>
      <c r="N221">
        <v>5</v>
      </c>
      <c r="O221" s="64">
        <v>9000</v>
      </c>
    </row>
    <row r="222" spans="1:15">
      <c r="A222" s="63" t="s">
        <v>41</v>
      </c>
      <c r="B222" s="63" t="s">
        <v>532</v>
      </c>
      <c r="C222" s="63" t="s">
        <v>1211</v>
      </c>
      <c r="D222" s="63" t="s">
        <v>1965</v>
      </c>
      <c r="E222" s="63" t="s">
        <v>1050</v>
      </c>
      <c r="F222" s="63" t="s">
        <v>1212</v>
      </c>
      <c r="G222" s="63" t="s">
        <v>1087</v>
      </c>
      <c r="H222" s="63" t="s">
        <v>1053</v>
      </c>
      <c r="I222" s="63" t="s">
        <v>1054</v>
      </c>
      <c r="J222" s="64">
        <v>100</v>
      </c>
      <c r="K222">
        <v>5</v>
      </c>
      <c r="L222">
        <v>5</v>
      </c>
      <c r="M222">
        <v>10</v>
      </c>
      <c r="N222">
        <v>5</v>
      </c>
      <c r="O222" s="64">
        <v>2500</v>
      </c>
    </row>
    <row r="223" spans="1:15">
      <c r="A223" s="63" t="s">
        <v>41</v>
      </c>
      <c r="B223" s="63" t="s">
        <v>532</v>
      </c>
      <c r="C223" s="63" t="s">
        <v>1213</v>
      </c>
      <c r="D223" s="63" t="s">
        <v>1965</v>
      </c>
      <c r="E223" s="63" t="s">
        <v>1050</v>
      </c>
      <c r="F223" s="63" t="s">
        <v>1214</v>
      </c>
      <c r="G223" s="63" t="s">
        <v>1087</v>
      </c>
      <c r="H223" s="63" t="s">
        <v>1053</v>
      </c>
      <c r="I223" s="63" t="s">
        <v>1054</v>
      </c>
      <c r="J223" s="64">
        <v>100</v>
      </c>
      <c r="K223">
        <v>1</v>
      </c>
      <c r="L223">
        <v>1</v>
      </c>
      <c r="M223">
        <v>3</v>
      </c>
      <c r="N223">
        <v>2</v>
      </c>
      <c r="O223" s="64">
        <v>700</v>
      </c>
    </row>
    <row r="224" spans="1:15">
      <c r="A224" s="63" t="s">
        <v>41</v>
      </c>
      <c r="B224" s="63" t="s">
        <v>532</v>
      </c>
      <c r="C224" s="63" t="s">
        <v>1215</v>
      </c>
      <c r="D224" s="63" t="s">
        <v>1967</v>
      </c>
      <c r="E224" s="63" t="s">
        <v>1050</v>
      </c>
      <c r="F224" s="63" t="s">
        <v>1216</v>
      </c>
      <c r="G224" s="63" t="s">
        <v>1217</v>
      </c>
      <c r="H224" s="63" t="s">
        <v>1053</v>
      </c>
      <c r="I224" s="63" t="s">
        <v>1054</v>
      </c>
      <c r="J224" s="64">
        <v>200</v>
      </c>
      <c r="K224">
        <v>10</v>
      </c>
      <c r="L224">
        <v>10</v>
      </c>
      <c r="M224">
        <v>10</v>
      </c>
      <c r="N224">
        <v>0</v>
      </c>
      <c r="O224" s="64">
        <v>6000</v>
      </c>
    </row>
    <row r="225" spans="1:15">
      <c r="A225" s="63" t="s">
        <v>41</v>
      </c>
      <c r="B225" s="63" t="s">
        <v>531</v>
      </c>
      <c r="C225" s="63" t="s">
        <v>1218</v>
      </c>
      <c r="D225" s="63" t="s">
        <v>1966</v>
      </c>
      <c r="E225" s="63" t="s">
        <v>1050</v>
      </c>
      <c r="F225" s="63" t="s">
        <v>1219</v>
      </c>
      <c r="G225" s="63" t="s">
        <v>1087</v>
      </c>
      <c r="H225" s="63" t="s">
        <v>1199</v>
      </c>
      <c r="I225" s="63" t="s">
        <v>1054</v>
      </c>
      <c r="J225" s="64">
        <v>100</v>
      </c>
      <c r="K225">
        <v>30</v>
      </c>
      <c r="L225">
        <v>20</v>
      </c>
      <c r="M225">
        <v>10</v>
      </c>
      <c r="N225">
        <v>0</v>
      </c>
      <c r="O225" s="64">
        <v>6000</v>
      </c>
    </row>
    <row r="226" spans="1:15">
      <c r="A226" s="63" t="s">
        <v>41</v>
      </c>
      <c r="B226" s="63" t="s">
        <v>531</v>
      </c>
      <c r="C226" s="63" t="s">
        <v>1220</v>
      </c>
      <c r="D226" s="63" t="s">
        <v>1913</v>
      </c>
      <c r="E226" s="63" t="s">
        <v>2002</v>
      </c>
      <c r="F226" s="63" t="s">
        <v>1221</v>
      </c>
      <c r="G226" s="63" t="s">
        <v>1087</v>
      </c>
      <c r="H226" s="63" t="s">
        <v>1092</v>
      </c>
      <c r="I226" s="63" t="s">
        <v>1054</v>
      </c>
      <c r="J226" s="64">
        <v>100</v>
      </c>
      <c r="K226">
        <v>30</v>
      </c>
      <c r="L226">
        <v>10</v>
      </c>
      <c r="M226">
        <v>10</v>
      </c>
      <c r="N226">
        <v>0</v>
      </c>
      <c r="O226" s="64">
        <v>5000</v>
      </c>
    </row>
    <row r="227" spans="1:15">
      <c r="A227" s="63" t="s">
        <v>41</v>
      </c>
      <c r="B227" s="63" t="s">
        <v>531</v>
      </c>
      <c r="C227" s="63" t="s">
        <v>1222</v>
      </c>
      <c r="D227" s="63" t="s">
        <v>1122</v>
      </c>
      <c r="E227" s="63" t="s">
        <v>2003</v>
      </c>
      <c r="F227" s="63" t="s">
        <v>1223</v>
      </c>
      <c r="G227" s="63" t="s">
        <v>1087</v>
      </c>
      <c r="H227" s="63" t="s">
        <v>1125</v>
      </c>
      <c r="I227" s="63" t="s">
        <v>1054</v>
      </c>
      <c r="J227" s="64">
        <v>700</v>
      </c>
      <c r="K227">
        <v>1</v>
      </c>
      <c r="L227">
        <v>0</v>
      </c>
      <c r="M227">
        <v>0</v>
      </c>
      <c r="N227">
        <v>0</v>
      </c>
      <c r="O227" s="64">
        <v>700</v>
      </c>
    </row>
    <row r="228" spans="1:15">
      <c r="A228" s="63" t="s">
        <v>41</v>
      </c>
      <c r="B228" s="63" t="s">
        <v>531</v>
      </c>
      <c r="C228" s="63" t="s">
        <v>1334</v>
      </c>
      <c r="D228" s="63" t="s">
        <v>1913</v>
      </c>
      <c r="E228" s="63" t="s">
        <v>2002</v>
      </c>
      <c r="F228" s="63" t="s">
        <v>1335</v>
      </c>
      <c r="G228" s="63" t="s">
        <v>1063</v>
      </c>
      <c r="H228" s="63" t="s">
        <v>1092</v>
      </c>
      <c r="I228" s="63" t="s">
        <v>1054</v>
      </c>
      <c r="J228" s="64">
        <v>200</v>
      </c>
      <c r="K228">
        <v>1</v>
      </c>
      <c r="L228">
        <v>0</v>
      </c>
      <c r="M228">
        <v>0</v>
      </c>
      <c r="N228">
        <v>0</v>
      </c>
      <c r="O228" s="64">
        <v>200</v>
      </c>
    </row>
    <row r="229" spans="1:15">
      <c r="A229" s="63" t="s">
        <v>41</v>
      </c>
      <c r="B229" s="63" t="s">
        <v>530</v>
      </c>
      <c r="C229" s="63" t="s">
        <v>1110</v>
      </c>
      <c r="D229" s="63" t="s">
        <v>1913</v>
      </c>
      <c r="E229" s="63" t="s">
        <v>2002</v>
      </c>
      <c r="F229" s="63" t="s">
        <v>1111</v>
      </c>
      <c r="G229" s="63" t="s">
        <v>1087</v>
      </c>
      <c r="H229" s="63" t="s">
        <v>1092</v>
      </c>
      <c r="I229" s="63" t="s">
        <v>1054</v>
      </c>
      <c r="J229" s="64">
        <v>15</v>
      </c>
      <c r="K229">
        <v>15</v>
      </c>
      <c r="L229">
        <v>15</v>
      </c>
      <c r="M229">
        <v>15</v>
      </c>
      <c r="N229">
        <v>15</v>
      </c>
      <c r="O229" s="64">
        <v>900</v>
      </c>
    </row>
    <row r="230" spans="1:15">
      <c r="A230" s="63" t="s">
        <v>41</v>
      </c>
      <c r="B230" s="63" t="s">
        <v>530</v>
      </c>
      <c r="C230" s="63" t="s">
        <v>1224</v>
      </c>
      <c r="D230" s="63" t="s">
        <v>1965</v>
      </c>
      <c r="E230" s="63" t="s">
        <v>1050</v>
      </c>
      <c r="F230" s="63" t="s">
        <v>1225</v>
      </c>
      <c r="G230" s="63" t="s">
        <v>1058</v>
      </c>
      <c r="H230" s="63" t="s">
        <v>1053</v>
      </c>
      <c r="I230" s="63" t="s">
        <v>1054</v>
      </c>
      <c r="J230" s="64">
        <v>70</v>
      </c>
      <c r="K230">
        <v>1</v>
      </c>
      <c r="L230">
        <v>1</v>
      </c>
      <c r="M230">
        <v>0</v>
      </c>
      <c r="N230">
        <v>0</v>
      </c>
      <c r="O230" s="64">
        <v>140</v>
      </c>
    </row>
    <row r="231" spans="1:15">
      <c r="A231" s="63" t="s">
        <v>41</v>
      </c>
      <c r="B231" s="63" t="s">
        <v>530</v>
      </c>
      <c r="C231" s="63" t="s">
        <v>1226</v>
      </c>
      <c r="D231" s="63" t="s">
        <v>1227</v>
      </c>
      <c r="E231" s="63" t="s">
        <v>1050</v>
      </c>
      <c r="F231" s="63" t="s">
        <v>1228</v>
      </c>
      <c r="G231" s="63" t="s">
        <v>1052</v>
      </c>
      <c r="H231" s="63" t="s">
        <v>1229</v>
      </c>
      <c r="I231" s="63" t="s">
        <v>1054</v>
      </c>
      <c r="J231" s="64">
        <v>600</v>
      </c>
      <c r="K231">
        <v>2</v>
      </c>
      <c r="L231">
        <v>2</v>
      </c>
      <c r="M231">
        <v>0</v>
      </c>
      <c r="N231">
        <v>0</v>
      </c>
      <c r="O231" s="64">
        <v>2400</v>
      </c>
    </row>
    <row r="232" spans="1:15">
      <c r="A232" s="63" t="s">
        <v>41</v>
      </c>
      <c r="B232" s="63" t="s">
        <v>531</v>
      </c>
      <c r="C232" s="63" t="s">
        <v>1230</v>
      </c>
      <c r="D232" s="63" t="s">
        <v>1142</v>
      </c>
      <c r="E232" s="63" t="s">
        <v>2004</v>
      </c>
      <c r="F232" s="63" t="s">
        <v>1231</v>
      </c>
      <c r="G232" s="63" t="s">
        <v>1087</v>
      </c>
      <c r="H232" s="63" t="s">
        <v>1145</v>
      </c>
      <c r="I232" s="63" t="s">
        <v>1054</v>
      </c>
      <c r="J232" s="64">
        <v>2500</v>
      </c>
      <c r="K232">
        <v>1</v>
      </c>
      <c r="L232">
        <v>0</v>
      </c>
      <c r="M232">
        <v>1</v>
      </c>
      <c r="N232">
        <v>0</v>
      </c>
      <c r="O232" s="64">
        <v>5000</v>
      </c>
    </row>
    <row r="233" spans="1:15">
      <c r="A233" s="63" t="s">
        <v>41</v>
      </c>
      <c r="B233" s="63" t="s">
        <v>531</v>
      </c>
      <c r="C233" s="63" t="s">
        <v>1259</v>
      </c>
      <c r="D233" s="63" t="s">
        <v>1248</v>
      </c>
      <c r="E233" s="63" t="s">
        <v>1249</v>
      </c>
      <c r="F233" s="63" t="s">
        <v>1260</v>
      </c>
      <c r="G233" s="63" t="s">
        <v>1087</v>
      </c>
      <c r="H233" s="63" t="s">
        <v>1251</v>
      </c>
      <c r="I233" s="63" t="s">
        <v>1054</v>
      </c>
      <c r="J233" s="64">
        <v>100</v>
      </c>
      <c r="K233">
        <v>25</v>
      </c>
      <c r="L233">
        <v>25</v>
      </c>
      <c r="M233">
        <v>0</v>
      </c>
      <c r="N233">
        <v>0</v>
      </c>
      <c r="O233" s="64">
        <v>5000</v>
      </c>
    </row>
    <row r="234" spans="1:15">
      <c r="A234" s="63" t="s">
        <v>41</v>
      </c>
      <c r="B234" s="63" t="s">
        <v>533</v>
      </c>
      <c r="C234" s="63" t="s">
        <v>1112</v>
      </c>
      <c r="D234" s="63" t="s">
        <v>1968</v>
      </c>
      <c r="E234" s="63" t="s">
        <v>1113</v>
      </c>
      <c r="F234" s="63" t="s">
        <v>1114</v>
      </c>
      <c r="G234" s="63" t="s">
        <v>1087</v>
      </c>
      <c r="H234" s="63" t="s">
        <v>1115</v>
      </c>
      <c r="I234" s="63" t="s">
        <v>1097</v>
      </c>
      <c r="J234" s="64">
        <v>5000</v>
      </c>
      <c r="K234">
        <v>1</v>
      </c>
      <c r="L234">
        <v>0</v>
      </c>
      <c r="M234">
        <v>0</v>
      </c>
      <c r="N234">
        <v>0</v>
      </c>
      <c r="O234" s="64">
        <v>5000</v>
      </c>
    </row>
    <row r="235" spans="1:15">
      <c r="A235" s="63" t="s">
        <v>41</v>
      </c>
      <c r="B235" s="63" t="s">
        <v>533</v>
      </c>
      <c r="C235" s="63" t="s">
        <v>1336</v>
      </c>
      <c r="D235" s="63" t="s">
        <v>1968</v>
      </c>
      <c r="E235" s="63" t="s">
        <v>1113</v>
      </c>
      <c r="F235" s="63" t="s">
        <v>1337</v>
      </c>
      <c r="G235" s="63" t="s">
        <v>1087</v>
      </c>
      <c r="H235" s="63" t="s">
        <v>1115</v>
      </c>
      <c r="I235" s="63" t="s">
        <v>1097</v>
      </c>
      <c r="J235" s="64">
        <v>2000</v>
      </c>
      <c r="K235">
        <v>1</v>
      </c>
      <c r="L235">
        <v>0</v>
      </c>
      <c r="M235">
        <v>1</v>
      </c>
      <c r="N235">
        <v>0</v>
      </c>
      <c r="O235" s="64">
        <v>4000</v>
      </c>
    </row>
    <row r="236" spans="1:15">
      <c r="A236" s="63" t="s">
        <v>41</v>
      </c>
      <c r="B236" s="63" t="s">
        <v>533</v>
      </c>
      <c r="C236" s="63" t="s">
        <v>1338</v>
      </c>
      <c r="D236" s="63" t="s">
        <v>1968</v>
      </c>
      <c r="E236" s="63" t="s">
        <v>1113</v>
      </c>
      <c r="F236" s="63" t="s">
        <v>1339</v>
      </c>
      <c r="G236" s="63" t="s">
        <v>1087</v>
      </c>
      <c r="H236" s="63" t="s">
        <v>1115</v>
      </c>
      <c r="I236" s="63" t="s">
        <v>1097</v>
      </c>
      <c r="J236" s="64">
        <v>5000</v>
      </c>
      <c r="K236">
        <v>1</v>
      </c>
      <c r="L236">
        <v>0</v>
      </c>
      <c r="M236">
        <v>0</v>
      </c>
      <c r="N236">
        <v>0</v>
      </c>
      <c r="O236" s="64">
        <v>5000</v>
      </c>
    </row>
    <row r="237" spans="1:15">
      <c r="A237" s="63" t="s">
        <v>41</v>
      </c>
      <c r="B237" s="63" t="s">
        <v>533</v>
      </c>
      <c r="C237" s="63" t="s">
        <v>1340</v>
      </c>
      <c r="D237" s="63" t="s">
        <v>1248</v>
      </c>
      <c r="E237" s="63" t="s">
        <v>1249</v>
      </c>
      <c r="F237" s="63" t="s">
        <v>1341</v>
      </c>
      <c r="G237" s="63" t="s">
        <v>1058</v>
      </c>
      <c r="H237" s="63" t="s">
        <v>1251</v>
      </c>
      <c r="I237" s="63" t="s">
        <v>1054</v>
      </c>
      <c r="J237" s="64">
        <v>200</v>
      </c>
      <c r="K237">
        <v>1</v>
      </c>
      <c r="L237">
        <v>0</v>
      </c>
      <c r="M237">
        <v>0</v>
      </c>
      <c r="N237">
        <v>0</v>
      </c>
      <c r="O237" s="64">
        <v>200</v>
      </c>
    </row>
    <row r="238" spans="1:15">
      <c r="A238" s="63" t="s">
        <v>41</v>
      </c>
      <c r="B238" s="63" t="s">
        <v>533</v>
      </c>
      <c r="C238" s="63" t="s">
        <v>1285</v>
      </c>
      <c r="D238" s="63" t="s">
        <v>1248</v>
      </c>
      <c r="E238" s="63" t="s">
        <v>1249</v>
      </c>
      <c r="F238" s="63" t="s">
        <v>1286</v>
      </c>
      <c r="G238" s="63" t="s">
        <v>1087</v>
      </c>
      <c r="H238" s="63" t="s">
        <v>1251</v>
      </c>
      <c r="I238" s="63" t="s">
        <v>1054</v>
      </c>
      <c r="J238" s="64">
        <v>1500</v>
      </c>
      <c r="K238">
        <v>2</v>
      </c>
      <c r="L238">
        <v>0</v>
      </c>
      <c r="M238">
        <v>0</v>
      </c>
      <c r="N238">
        <v>0</v>
      </c>
      <c r="O238" s="64">
        <v>3000</v>
      </c>
    </row>
    <row r="239" spans="1:15">
      <c r="A239" s="63" t="s">
        <v>41</v>
      </c>
      <c r="B239" s="63" t="s">
        <v>531</v>
      </c>
      <c r="C239" s="63" t="s">
        <v>1342</v>
      </c>
      <c r="D239" s="63" t="s">
        <v>1122</v>
      </c>
      <c r="E239" s="63" t="s">
        <v>2003</v>
      </c>
      <c r="F239" s="63" t="s">
        <v>1343</v>
      </c>
      <c r="G239" s="63" t="s">
        <v>1137</v>
      </c>
      <c r="H239" s="63" t="s">
        <v>1125</v>
      </c>
      <c r="I239" s="63" t="s">
        <v>1054</v>
      </c>
      <c r="J239" s="64">
        <v>4000</v>
      </c>
      <c r="K239">
        <v>5</v>
      </c>
      <c r="L239">
        <v>5</v>
      </c>
      <c r="M239">
        <v>5</v>
      </c>
      <c r="N239">
        <v>5</v>
      </c>
      <c r="O239" s="64">
        <v>80000</v>
      </c>
    </row>
    <row r="240" spans="1:15">
      <c r="A240" s="63" t="s">
        <v>41</v>
      </c>
      <c r="B240" s="63" t="s">
        <v>531</v>
      </c>
      <c r="C240" s="63" t="s">
        <v>1121</v>
      </c>
      <c r="D240" s="63" t="s">
        <v>1122</v>
      </c>
      <c r="E240" s="63" t="s">
        <v>2003</v>
      </c>
      <c r="F240" s="63" t="s">
        <v>1124</v>
      </c>
      <c r="G240" s="63" t="s">
        <v>1087</v>
      </c>
      <c r="H240" s="63" t="s">
        <v>1125</v>
      </c>
      <c r="I240" s="63" t="s">
        <v>1054</v>
      </c>
      <c r="J240" s="64">
        <v>50</v>
      </c>
      <c r="K240">
        <v>25</v>
      </c>
      <c r="L240">
        <v>25</v>
      </c>
      <c r="M240">
        <v>25</v>
      </c>
      <c r="N240">
        <v>25</v>
      </c>
      <c r="O240" s="64">
        <v>5000</v>
      </c>
    </row>
    <row r="241" spans="1:15">
      <c r="A241" s="63" t="s">
        <v>41</v>
      </c>
      <c r="B241" s="63" t="s">
        <v>531</v>
      </c>
      <c r="C241" s="63" t="s">
        <v>1289</v>
      </c>
      <c r="D241" s="63" t="s">
        <v>1969</v>
      </c>
      <c r="E241" s="63" t="s">
        <v>1135</v>
      </c>
      <c r="F241" s="63" t="s">
        <v>1290</v>
      </c>
      <c r="G241" s="63" t="s">
        <v>1087</v>
      </c>
      <c r="H241" s="63" t="s">
        <v>1138</v>
      </c>
      <c r="I241" s="63" t="s">
        <v>1089</v>
      </c>
      <c r="J241" s="64">
        <v>1000</v>
      </c>
      <c r="K241">
        <v>5</v>
      </c>
      <c r="L241">
        <v>5</v>
      </c>
      <c r="M241">
        <v>5</v>
      </c>
      <c r="N241">
        <v>5</v>
      </c>
      <c r="O241" s="64">
        <v>20000</v>
      </c>
    </row>
    <row r="242" spans="1:15">
      <c r="A242" s="63" t="s">
        <v>41</v>
      </c>
      <c r="B242" s="63" t="s">
        <v>531</v>
      </c>
      <c r="C242" s="63" t="s">
        <v>1344</v>
      </c>
      <c r="D242" s="63" t="s">
        <v>1969</v>
      </c>
      <c r="E242" s="63" t="s">
        <v>1135</v>
      </c>
      <c r="F242" s="63" t="s">
        <v>1345</v>
      </c>
      <c r="G242" s="63" t="s">
        <v>1087</v>
      </c>
      <c r="H242" s="63" t="s">
        <v>1138</v>
      </c>
      <c r="I242" s="63" t="s">
        <v>1089</v>
      </c>
      <c r="J242" s="64">
        <v>5000</v>
      </c>
      <c r="K242">
        <v>10</v>
      </c>
      <c r="L242">
        <v>5</v>
      </c>
      <c r="M242">
        <v>5</v>
      </c>
      <c r="N242">
        <v>5</v>
      </c>
      <c r="O242" s="64">
        <v>125000</v>
      </c>
    </row>
    <row r="243" spans="1:15">
      <c r="A243" s="63" t="s">
        <v>41</v>
      </c>
      <c r="B243" s="63" t="s">
        <v>531</v>
      </c>
      <c r="C243" s="63" t="s">
        <v>1346</v>
      </c>
      <c r="D243" s="63" t="s">
        <v>1967</v>
      </c>
      <c r="E243" s="63" t="s">
        <v>1119</v>
      </c>
      <c r="F243" s="63" t="s">
        <v>1347</v>
      </c>
      <c r="G243" s="63" t="s">
        <v>1052</v>
      </c>
      <c r="H243" s="63" t="s">
        <v>1053</v>
      </c>
      <c r="I243" s="63" t="s">
        <v>1054</v>
      </c>
      <c r="J243" s="64">
        <v>1000</v>
      </c>
      <c r="K243">
        <v>2</v>
      </c>
      <c r="L243">
        <v>0</v>
      </c>
      <c r="M243">
        <v>2</v>
      </c>
      <c r="N243">
        <v>0</v>
      </c>
      <c r="O243" s="64">
        <v>4000</v>
      </c>
    </row>
    <row r="244" spans="1:15">
      <c r="A244" s="63" t="s">
        <v>41</v>
      </c>
      <c r="B244" s="63" t="s">
        <v>531</v>
      </c>
      <c r="C244" s="63" t="s">
        <v>1118</v>
      </c>
      <c r="D244" s="63" t="s">
        <v>1061</v>
      </c>
      <c r="E244" s="63" t="s">
        <v>1119</v>
      </c>
      <c r="F244" s="63" t="s">
        <v>1120</v>
      </c>
      <c r="G244" s="63" t="s">
        <v>1052</v>
      </c>
      <c r="H244" s="63" t="s">
        <v>1064</v>
      </c>
      <c r="I244" s="63" t="s">
        <v>1054</v>
      </c>
      <c r="J244" s="64">
        <v>2000</v>
      </c>
      <c r="K244">
        <v>1</v>
      </c>
      <c r="L244">
        <v>0</v>
      </c>
      <c r="M244">
        <v>0</v>
      </c>
      <c r="N244">
        <v>1</v>
      </c>
      <c r="O244" s="64">
        <v>4000</v>
      </c>
    </row>
    <row r="245" spans="1:15">
      <c r="A245" s="63" t="s">
        <v>41</v>
      </c>
      <c r="B245" s="63" t="s">
        <v>530</v>
      </c>
      <c r="C245" s="63" t="s">
        <v>1139</v>
      </c>
      <c r="D245" s="63" t="s">
        <v>1969</v>
      </c>
      <c r="E245" s="63" t="s">
        <v>1135</v>
      </c>
      <c r="F245" s="63" t="s">
        <v>1140</v>
      </c>
      <c r="G245" s="63" t="s">
        <v>1137</v>
      </c>
      <c r="H245" s="63" t="s">
        <v>1138</v>
      </c>
      <c r="I245" s="63" t="s">
        <v>1089</v>
      </c>
      <c r="J245" s="64">
        <v>3000</v>
      </c>
      <c r="K245">
        <v>3</v>
      </c>
      <c r="L245">
        <v>2</v>
      </c>
      <c r="M245">
        <v>1</v>
      </c>
      <c r="N245">
        <v>1</v>
      </c>
      <c r="O245" s="64">
        <v>21000</v>
      </c>
    </row>
    <row r="246" spans="1:15">
      <c r="A246" s="63" t="s">
        <v>41</v>
      </c>
      <c r="B246" s="63" t="s">
        <v>532</v>
      </c>
      <c r="C246" s="63" t="s">
        <v>1348</v>
      </c>
      <c r="D246" s="63" t="s">
        <v>1969</v>
      </c>
      <c r="E246" s="63" t="s">
        <v>1135</v>
      </c>
      <c r="F246" s="63" t="s">
        <v>1349</v>
      </c>
      <c r="G246" s="63" t="s">
        <v>1087</v>
      </c>
      <c r="H246" s="63" t="s">
        <v>1138</v>
      </c>
      <c r="I246" s="63" t="s">
        <v>1089</v>
      </c>
      <c r="J246" s="64">
        <v>1000</v>
      </c>
      <c r="K246">
        <v>5</v>
      </c>
      <c r="L246">
        <v>5</v>
      </c>
      <c r="M246">
        <v>5</v>
      </c>
      <c r="N246">
        <v>5</v>
      </c>
      <c r="O246" s="64">
        <v>20000</v>
      </c>
    </row>
    <row r="247" spans="1:15">
      <c r="A247" s="63" t="s">
        <v>41</v>
      </c>
      <c r="B247" s="63" t="s">
        <v>532</v>
      </c>
      <c r="C247" s="63" t="s">
        <v>1130</v>
      </c>
      <c r="D247" s="63" t="s">
        <v>1131</v>
      </c>
      <c r="E247" s="63" t="s">
        <v>1123</v>
      </c>
      <c r="F247" s="63" t="s">
        <v>1132</v>
      </c>
      <c r="G247" s="63" t="s">
        <v>1087</v>
      </c>
      <c r="H247" s="63" t="s">
        <v>1133</v>
      </c>
      <c r="I247" s="63" t="s">
        <v>1089</v>
      </c>
      <c r="J247" s="64">
        <v>1000</v>
      </c>
      <c r="K247">
        <v>8</v>
      </c>
      <c r="L247">
        <v>3</v>
      </c>
      <c r="M247">
        <v>5</v>
      </c>
      <c r="N247">
        <v>3</v>
      </c>
      <c r="O247" s="64">
        <v>19000</v>
      </c>
    </row>
    <row r="248" spans="1:15">
      <c r="A248" s="63" t="s">
        <v>41</v>
      </c>
      <c r="B248" s="63" t="s">
        <v>533</v>
      </c>
      <c r="C248" s="63" t="s">
        <v>1350</v>
      </c>
      <c r="D248" s="63" t="s">
        <v>1916</v>
      </c>
      <c r="E248" s="63" t="s">
        <v>1056</v>
      </c>
      <c r="F248" s="63" t="s">
        <v>1351</v>
      </c>
      <c r="G248" s="63" t="s">
        <v>1087</v>
      </c>
      <c r="H248" s="63" t="s">
        <v>1059</v>
      </c>
      <c r="I248" s="63" t="s">
        <v>1054</v>
      </c>
      <c r="J248" s="64">
        <v>250</v>
      </c>
      <c r="K248">
        <v>1</v>
      </c>
      <c r="L248">
        <v>0</v>
      </c>
      <c r="M248">
        <v>0</v>
      </c>
      <c r="N248">
        <v>0</v>
      </c>
      <c r="O248" s="64">
        <v>250</v>
      </c>
    </row>
    <row r="249" spans="1:15">
      <c r="A249" s="63" t="s">
        <v>71</v>
      </c>
      <c r="B249" s="63" t="s">
        <v>860</v>
      </c>
      <c r="C249" s="63" t="s">
        <v>1060</v>
      </c>
      <c r="D249" s="63" t="s">
        <v>1061</v>
      </c>
      <c r="E249" s="63" t="s">
        <v>1050</v>
      </c>
      <c r="F249" s="63" t="s">
        <v>1062</v>
      </c>
      <c r="G249" s="63" t="s">
        <v>1063</v>
      </c>
      <c r="H249" s="63" t="s">
        <v>1064</v>
      </c>
      <c r="I249" s="63" t="s">
        <v>1054</v>
      </c>
      <c r="J249" s="64">
        <v>300</v>
      </c>
      <c r="K249">
        <v>3</v>
      </c>
      <c r="L249">
        <v>3</v>
      </c>
      <c r="M249">
        <v>3</v>
      </c>
      <c r="N249">
        <v>3</v>
      </c>
      <c r="O249" s="64">
        <v>3600</v>
      </c>
    </row>
    <row r="250" spans="1:15">
      <c r="A250" s="63" t="s">
        <v>71</v>
      </c>
      <c r="B250" s="63" t="s">
        <v>860</v>
      </c>
      <c r="C250" s="63" t="s">
        <v>1049</v>
      </c>
      <c r="D250" s="63" t="s">
        <v>1965</v>
      </c>
      <c r="E250" s="63" t="s">
        <v>1050</v>
      </c>
      <c r="F250" s="63" t="s">
        <v>1051</v>
      </c>
      <c r="G250" s="63" t="s">
        <v>1052</v>
      </c>
      <c r="H250" s="63" t="s">
        <v>1053</v>
      </c>
      <c r="I250" s="63" t="s">
        <v>1054</v>
      </c>
      <c r="J250" s="64">
        <v>50</v>
      </c>
      <c r="K250">
        <v>3</v>
      </c>
      <c r="L250">
        <v>3</v>
      </c>
      <c r="M250">
        <v>3</v>
      </c>
      <c r="N250">
        <v>3</v>
      </c>
      <c r="O250" s="64">
        <v>600</v>
      </c>
    </row>
    <row r="251" spans="1:15">
      <c r="A251" s="63" t="s">
        <v>71</v>
      </c>
      <c r="B251" s="63" t="s">
        <v>860</v>
      </c>
      <c r="C251" s="63" t="s">
        <v>1215</v>
      </c>
      <c r="D251" s="63" t="s">
        <v>1967</v>
      </c>
      <c r="E251" s="63" t="s">
        <v>1050</v>
      </c>
      <c r="F251" s="63" t="s">
        <v>1216</v>
      </c>
      <c r="G251" s="63" t="s">
        <v>1217</v>
      </c>
      <c r="H251" s="63" t="s">
        <v>1053</v>
      </c>
      <c r="I251" s="63" t="s">
        <v>1054</v>
      </c>
      <c r="J251" s="64">
        <v>200</v>
      </c>
      <c r="K251">
        <v>0</v>
      </c>
      <c r="L251">
        <v>1</v>
      </c>
      <c r="M251">
        <v>1</v>
      </c>
      <c r="N251">
        <v>1</v>
      </c>
      <c r="O251" s="64">
        <v>600</v>
      </c>
    </row>
    <row r="252" spans="1:15">
      <c r="A252" s="63" t="s">
        <v>71</v>
      </c>
      <c r="B252" s="63" t="s">
        <v>860</v>
      </c>
      <c r="C252" s="63" t="s">
        <v>1173</v>
      </c>
      <c r="D252" s="63" t="s">
        <v>1967</v>
      </c>
      <c r="E252" s="63" t="s">
        <v>1050</v>
      </c>
      <c r="F252" s="63" t="s">
        <v>1174</v>
      </c>
      <c r="G252" s="63" t="s">
        <v>1052</v>
      </c>
      <c r="H252" s="63" t="s">
        <v>1053</v>
      </c>
      <c r="I252" s="63" t="s">
        <v>1054</v>
      </c>
      <c r="J252" s="64">
        <v>400</v>
      </c>
      <c r="K252">
        <v>0</v>
      </c>
      <c r="L252">
        <v>1</v>
      </c>
      <c r="M252">
        <v>0</v>
      </c>
      <c r="N252">
        <v>0</v>
      </c>
      <c r="O252" s="64">
        <v>400</v>
      </c>
    </row>
    <row r="253" spans="1:15">
      <c r="A253" s="63" t="s">
        <v>71</v>
      </c>
      <c r="B253" s="63" t="s">
        <v>860</v>
      </c>
      <c r="C253" s="63" t="s">
        <v>1185</v>
      </c>
      <c r="D253" s="63" t="s">
        <v>1965</v>
      </c>
      <c r="E253" s="63" t="s">
        <v>1050</v>
      </c>
      <c r="F253" s="63" t="s">
        <v>1186</v>
      </c>
      <c r="G253" s="63" t="s">
        <v>1087</v>
      </c>
      <c r="H253" s="63" t="s">
        <v>1053</v>
      </c>
      <c r="I253" s="63" t="s">
        <v>1054</v>
      </c>
      <c r="J253" s="64">
        <v>40</v>
      </c>
      <c r="K253">
        <v>1</v>
      </c>
      <c r="L253">
        <v>1</v>
      </c>
      <c r="M253">
        <v>1</v>
      </c>
      <c r="N253">
        <v>1</v>
      </c>
      <c r="O253" s="64">
        <v>160</v>
      </c>
    </row>
    <row r="254" spans="1:15">
      <c r="A254" s="63" t="s">
        <v>71</v>
      </c>
      <c r="B254" s="63" t="s">
        <v>863</v>
      </c>
      <c r="C254" s="63" t="s">
        <v>1116</v>
      </c>
      <c r="D254" s="63" t="s">
        <v>1965</v>
      </c>
      <c r="E254" s="63" t="s">
        <v>1050</v>
      </c>
      <c r="F254" s="63" t="s">
        <v>1117</v>
      </c>
      <c r="G254" s="63" t="s">
        <v>1052</v>
      </c>
      <c r="H254" s="63" t="s">
        <v>1053</v>
      </c>
      <c r="I254" s="63" t="s">
        <v>1054</v>
      </c>
      <c r="J254" s="64">
        <v>50</v>
      </c>
      <c r="K254">
        <v>1</v>
      </c>
      <c r="L254">
        <v>1</v>
      </c>
      <c r="M254">
        <v>1</v>
      </c>
      <c r="N254">
        <v>1</v>
      </c>
      <c r="O254" s="64">
        <v>200</v>
      </c>
    </row>
    <row r="255" spans="1:15">
      <c r="A255" s="63" t="s">
        <v>71</v>
      </c>
      <c r="B255" s="63" t="s">
        <v>863</v>
      </c>
      <c r="C255" s="63" t="s">
        <v>1175</v>
      </c>
      <c r="D255" s="63" t="s">
        <v>1965</v>
      </c>
      <c r="E255" s="63" t="s">
        <v>1050</v>
      </c>
      <c r="F255" s="63" t="s">
        <v>1176</v>
      </c>
      <c r="G255" s="63" t="s">
        <v>1087</v>
      </c>
      <c r="H255" s="63" t="s">
        <v>1053</v>
      </c>
      <c r="I255" s="63" t="s">
        <v>1054</v>
      </c>
      <c r="J255" s="64">
        <v>600</v>
      </c>
      <c r="K255">
        <v>1</v>
      </c>
      <c r="L255">
        <v>0</v>
      </c>
      <c r="M255">
        <v>0</v>
      </c>
      <c r="N255">
        <v>1</v>
      </c>
      <c r="O255" s="64">
        <v>1200</v>
      </c>
    </row>
    <row r="256" spans="1:15">
      <c r="A256" s="63" t="s">
        <v>71</v>
      </c>
      <c r="B256" s="63" t="s">
        <v>863</v>
      </c>
      <c r="C256" s="63" t="s">
        <v>1211</v>
      </c>
      <c r="D256" s="63" t="s">
        <v>1965</v>
      </c>
      <c r="E256" s="63" t="s">
        <v>1050</v>
      </c>
      <c r="F256" s="63" t="s">
        <v>1212</v>
      </c>
      <c r="G256" s="63" t="s">
        <v>1087</v>
      </c>
      <c r="H256" s="63" t="s">
        <v>1053</v>
      </c>
      <c r="I256" s="63" t="s">
        <v>1054</v>
      </c>
      <c r="J256" s="64">
        <v>100</v>
      </c>
      <c r="K256">
        <v>2</v>
      </c>
      <c r="L256">
        <v>2</v>
      </c>
      <c r="M256">
        <v>2</v>
      </c>
      <c r="N256">
        <v>2</v>
      </c>
      <c r="O256" s="64">
        <v>800</v>
      </c>
    </row>
    <row r="257" spans="1:15">
      <c r="A257" s="63" t="s">
        <v>71</v>
      </c>
      <c r="B257" s="63" t="s">
        <v>863</v>
      </c>
      <c r="C257" s="63" t="s">
        <v>1352</v>
      </c>
      <c r="D257" s="63" t="s">
        <v>1253</v>
      </c>
      <c r="E257" s="63" t="s">
        <v>1254</v>
      </c>
      <c r="F257" s="63" t="s">
        <v>1353</v>
      </c>
      <c r="G257" s="63" t="s">
        <v>1058</v>
      </c>
      <c r="H257" s="63" t="s">
        <v>1256</v>
      </c>
      <c r="I257" s="63" t="s">
        <v>1054</v>
      </c>
      <c r="J257" s="64">
        <v>250</v>
      </c>
      <c r="K257">
        <v>2</v>
      </c>
      <c r="L257">
        <v>2</v>
      </c>
      <c r="M257">
        <v>2</v>
      </c>
      <c r="N257">
        <v>2</v>
      </c>
      <c r="O257" s="64">
        <v>2000</v>
      </c>
    </row>
    <row r="258" spans="1:15">
      <c r="A258" s="63" t="s">
        <v>71</v>
      </c>
      <c r="B258" s="63" t="s">
        <v>863</v>
      </c>
      <c r="C258" s="63" t="s">
        <v>1090</v>
      </c>
      <c r="D258" s="63" t="s">
        <v>1913</v>
      </c>
      <c r="E258" s="63" t="s">
        <v>2002</v>
      </c>
      <c r="F258" s="63" t="s">
        <v>1091</v>
      </c>
      <c r="G258" s="63" t="s">
        <v>1087</v>
      </c>
      <c r="H258" s="63" t="s">
        <v>1092</v>
      </c>
      <c r="I258" s="63" t="s">
        <v>1054</v>
      </c>
      <c r="J258" s="64">
        <v>300</v>
      </c>
      <c r="K258">
        <v>2</v>
      </c>
      <c r="L258">
        <v>2</v>
      </c>
      <c r="M258">
        <v>2</v>
      </c>
      <c r="N258">
        <v>2</v>
      </c>
      <c r="O258" s="64">
        <v>2400</v>
      </c>
    </row>
    <row r="259" spans="1:15">
      <c r="A259" s="63" t="s">
        <v>71</v>
      </c>
      <c r="B259" s="63" t="s">
        <v>863</v>
      </c>
      <c r="C259" s="63" t="s">
        <v>1354</v>
      </c>
      <c r="D259" s="63" t="s">
        <v>1913</v>
      </c>
      <c r="E259" s="63" t="s">
        <v>2002</v>
      </c>
      <c r="F259" s="63" t="s">
        <v>1355</v>
      </c>
      <c r="G259" s="63" t="s">
        <v>1058</v>
      </c>
      <c r="H259" s="63" t="s">
        <v>1092</v>
      </c>
      <c r="I259" s="63" t="s">
        <v>1054</v>
      </c>
      <c r="J259" s="64">
        <v>300</v>
      </c>
      <c r="K259">
        <v>1</v>
      </c>
      <c r="L259">
        <v>1</v>
      </c>
      <c r="M259">
        <v>1</v>
      </c>
      <c r="N259">
        <v>1</v>
      </c>
      <c r="O259" s="64">
        <v>1200</v>
      </c>
    </row>
    <row r="260" spans="1:15">
      <c r="A260" s="63" t="s">
        <v>71</v>
      </c>
      <c r="B260" s="63" t="s">
        <v>863</v>
      </c>
      <c r="C260" s="63" t="s">
        <v>1108</v>
      </c>
      <c r="D260" s="63" t="s">
        <v>1965</v>
      </c>
      <c r="E260" s="63" t="s">
        <v>1050</v>
      </c>
      <c r="F260" s="63" t="s">
        <v>1109</v>
      </c>
      <c r="G260" s="63" t="s">
        <v>1052</v>
      </c>
      <c r="H260" s="63" t="s">
        <v>1053</v>
      </c>
      <c r="I260" s="63" t="s">
        <v>1054</v>
      </c>
      <c r="J260" s="64">
        <v>600</v>
      </c>
      <c r="K260">
        <v>2</v>
      </c>
      <c r="L260">
        <v>2</v>
      </c>
      <c r="M260">
        <v>2</v>
      </c>
      <c r="N260">
        <v>2</v>
      </c>
      <c r="O260" s="64">
        <v>4800</v>
      </c>
    </row>
    <row r="261" spans="1:15">
      <c r="A261" s="63" t="s">
        <v>71</v>
      </c>
      <c r="B261" s="63" t="s">
        <v>863</v>
      </c>
      <c r="C261" s="63" t="s">
        <v>1073</v>
      </c>
      <c r="D261" s="63" t="s">
        <v>1966</v>
      </c>
      <c r="E261" s="63" t="s">
        <v>1050</v>
      </c>
      <c r="F261" s="63" t="s">
        <v>1074</v>
      </c>
      <c r="G261" s="63" t="s">
        <v>1058</v>
      </c>
      <c r="H261" s="63" t="s">
        <v>1199</v>
      </c>
      <c r="I261" s="63" t="s">
        <v>1054</v>
      </c>
      <c r="J261" s="64">
        <v>350</v>
      </c>
      <c r="K261">
        <v>1</v>
      </c>
      <c r="L261">
        <v>1</v>
      </c>
      <c r="M261">
        <v>2</v>
      </c>
      <c r="N261">
        <v>1</v>
      </c>
      <c r="O261" s="64">
        <v>1750</v>
      </c>
    </row>
    <row r="262" spans="1:15">
      <c r="A262" s="63" t="s">
        <v>71</v>
      </c>
      <c r="B262" s="63" t="s">
        <v>863</v>
      </c>
      <c r="C262" s="63" t="s">
        <v>1100</v>
      </c>
      <c r="D262" s="63" t="s">
        <v>1965</v>
      </c>
      <c r="E262" s="63" t="s">
        <v>1050</v>
      </c>
      <c r="F262" s="63" t="s">
        <v>1101</v>
      </c>
      <c r="G262" s="63" t="s">
        <v>1087</v>
      </c>
      <c r="H262" s="63" t="s">
        <v>1053</v>
      </c>
      <c r="I262" s="63" t="s">
        <v>1054</v>
      </c>
      <c r="J262" s="64">
        <v>3000</v>
      </c>
      <c r="K262">
        <v>1</v>
      </c>
      <c r="L262">
        <v>0</v>
      </c>
      <c r="M262">
        <v>1</v>
      </c>
      <c r="N262">
        <v>1</v>
      </c>
      <c r="O262" s="64">
        <v>9000</v>
      </c>
    </row>
    <row r="263" spans="1:15">
      <c r="A263" s="63" t="s">
        <v>71</v>
      </c>
      <c r="B263" s="63" t="s">
        <v>863</v>
      </c>
      <c r="C263" s="63" t="s">
        <v>1356</v>
      </c>
      <c r="D263" s="63" t="s">
        <v>1357</v>
      </c>
      <c r="E263" s="63" t="s">
        <v>1358</v>
      </c>
      <c r="F263" s="63" t="s">
        <v>1359</v>
      </c>
      <c r="G263" s="63" t="s">
        <v>1087</v>
      </c>
      <c r="H263" s="63" t="s">
        <v>1360</v>
      </c>
      <c r="I263" s="63" t="s">
        <v>1054</v>
      </c>
      <c r="J263" s="64">
        <v>200</v>
      </c>
      <c r="K263">
        <v>5</v>
      </c>
      <c r="L263">
        <v>0</v>
      </c>
      <c r="M263">
        <v>5</v>
      </c>
      <c r="N263">
        <v>0</v>
      </c>
      <c r="O263" s="64">
        <v>2000</v>
      </c>
    </row>
    <row r="264" spans="1:15">
      <c r="A264" s="63" t="s">
        <v>71</v>
      </c>
      <c r="B264" s="63" t="s">
        <v>866</v>
      </c>
      <c r="C264" s="63" t="s">
        <v>1079</v>
      </c>
      <c r="D264" s="63" t="s">
        <v>1906</v>
      </c>
      <c r="E264" s="63" t="s">
        <v>1067</v>
      </c>
      <c r="F264" s="63" t="s">
        <v>1080</v>
      </c>
      <c r="G264" s="63" t="s">
        <v>1081</v>
      </c>
      <c r="H264" s="63" t="s">
        <v>1070</v>
      </c>
      <c r="I264" s="63" t="s">
        <v>1054</v>
      </c>
      <c r="J264" s="64">
        <v>120</v>
      </c>
      <c r="K264">
        <v>4</v>
      </c>
      <c r="L264">
        <v>4</v>
      </c>
      <c r="M264">
        <v>4</v>
      </c>
      <c r="N264">
        <v>3</v>
      </c>
      <c r="O264" s="64">
        <v>1800</v>
      </c>
    </row>
    <row r="265" spans="1:15">
      <c r="A265" s="63" t="s">
        <v>71</v>
      </c>
      <c r="B265" s="63" t="s">
        <v>866</v>
      </c>
      <c r="C265" s="63" t="s">
        <v>1102</v>
      </c>
      <c r="D265" s="63" t="s">
        <v>1906</v>
      </c>
      <c r="E265" s="63" t="s">
        <v>1067</v>
      </c>
      <c r="F265" s="63" t="s">
        <v>1104</v>
      </c>
      <c r="G265" s="63" t="s">
        <v>1105</v>
      </c>
      <c r="H265" s="63" t="s">
        <v>1070</v>
      </c>
      <c r="I265" s="63" t="s">
        <v>1054</v>
      </c>
      <c r="J265" s="64">
        <v>200</v>
      </c>
      <c r="K265">
        <v>3</v>
      </c>
      <c r="L265">
        <v>3</v>
      </c>
      <c r="M265">
        <v>3</v>
      </c>
      <c r="N265">
        <v>3</v>
      </c>
      <c r="O265" s="64">
        <v>2400</v>
      </c>
    </row>
    <row r="266" spans="1:15">
      <c r="A266" s="63" t="s">
        <v>71</v>
      </c>
      <c r="B266" s="63" t="s">
        <v>866</v>
      </c>
      <c r="C266" s="63" t="s">
        <v>1177</v>
      </c>
      <c r="D266" s="63" t="s">
        <v>1967</v>
      </c>
      <c r="E266" s="63" t="s">
        <v>1050</v>
      </c>
      <c r="F266" s="63" t="s">
        <v>1178</v>
      </c>
      <c r="G266" s="63" t="s">
        <v>1087</v>
      </c>
      <c r="H266" s="63" t="s">
        <v>1053</v>
      </c>
      <c r="I266" s="63" t="s">
        <v>1054</v>
      </c>
      <c r="J266" s="64">
        <v>40</v>
      </c>
      <c r="K266">
        <v>4</v>
      </c>
      <c r="L266">
        <v>0</v>
      </c>
      <c r="M266">
        <v>0</v>
      </c>
      <c r="N266">
        <v>4</v>
      </c>
      <c r="O266" s="64">
        <v>320</v>
      </c>
    </row>
    <row r="267" spans="1:15">
      <c r="A267" s="63" t="s">
        <v>71</v>
      </c>
      <c r="B267" s="63" t="s">
        <v>869</v>
      </c>
      <c r="C267" s="63" t="s">
        <v>1321</v>
      </c>
      <c r="D267" s="63" t="s">
        <v>1965</v>
      </c>
      <c r="E267" s="63" t="s">
        <v>1050</v>
      </c>
      <c r="F267" s="63" t="s">
        <v>1322</v>
      </c>
      <c r="G267" s="63" t="s">
        <v>1087</v>
      </c>
      <c r="H267" s="63" t="s">
        <v>1053</v>
      </c>
      <c r="I267" s="63" t="s">
        <v>1054</v>
      </c>
      <c r="J267" s="64">
        <v>3500</v>
      </c>
      <c r="K267">
        <v>0</v>
      </c>
      <c r="L267">
        <v>1</v>
      </c>
      <c r="M267">
        <v>0</v>
      </c>
      <c r="N267">
        <v>0</v>
      </c>
      <c r="O267" s="64">
        <v>3500</v>
      </c>
    </row>
    <row r="268" spans="1:15">
      <c r="A268" s="63" t="s">
        <v>71</v>
      </c>
      <c r="B268" s="63" t="s">
        <v>869</v>
      </c>
      <c r="C268" s="63" t="s">
        <v>1271</v>
      </c>
      <c r="D268" s="63" t="s">
        <v>1967</v>
      </c>
      <c r="E268" s="63" t="s">
        <v>1050</v>
      </c>
      <c r="F268" s="63" t="s">
        <v>1272</v>
      </c>
      <c r="G268" s="63" t="s">
        <v>1087</v>
      </c>
      <c r="H268" s="63" t="s">
        <v>1053</v>
      </c>
      <c r="I268" s="63" t="s">
        <v>1054</v>
      </c>
      <c r="J268" s="64">
        <v>2000</v>
      </c>
      <c r="K268">
        <v>2</v>
      </c>
      <c r="L268">
        <v>0</v>
      </c>
      <c r="M268">
        <v>0</v>
      </c>
      <c r="N268">
        <v>0</v>
      </c>
      <c r="O268" s="64">
        <v>4000</v>
      </c>
    </row>
    <row r="269" spans="1:15">
      <c r="A269" s="63" t="s">
        <v>71</v>
      </c>
      <c r="B269" s="63" t="s">
        <v>869</v>
      </c>
      <c r="C269" s="63" t="s">
        <v>1346</v>
      </c>
      <c r="D269" s="63" t="s">
        <v>1967</v>
      </c>
      <c r="E269" s="63" t="s">
        <v>1050</v>
      </c>
      <c r="F269" s="63" t="s">
        <v>1347</v>
      </c>
      <c r="G269" s="63" t="s">
        <v>1052</v>
      </c>
      <c r="H269" s="63" t="s">
        <v>1053</v>
      </c>
      <c r="I269" s="63" t="s">
        <v>1054</v>
      </c>
      <c r="J269" s="64">
        <v>1000</v>
      </c>
      <c r="K269">
        <v>0</v>
      </c>
      <c r="L269">
        <v>1</v>
      </c>
      <c r="M269">
        <v>0</v>
      </c>
      <c r="N269">
        <v>0</v>
      </c>
      <c r="O269" s="64">
        <v>1000</v>
      </c>
    </row>
    <row r="270" spans="1:15">
      <c r="A270" s="63" t="s">
        <v>71</v>
      </c>
      <c r="B270" s="63" t="s">
        <v>869</v>
      </c>
      <c r="C270" s="63" t="s">
        <v>1346</v>
      </c>
      <c r="D270" s="63" t="s">
        <v>1967</v>
      </c>
      <c r="E270" s="63" t="s">
        <v>1050</v>
      </c>
      <c r="F270" s="63" t="s">
        <v>1347</v>
      </c>
      <c r="G270" s="63" t="s">
        <v>1052</v>
      </c>
      <c r="H270" s="63" t="s">
        <v>1053</v>
      </c>
      <c r="I270" s="63" t="s">
        <v>1054</v>
      </c>
      <c r="J270" s="64">
        <v>1000</v>
      </c>
      <c r="K270">
        <v>1</v>
      </c>
      <c r="L270">
        <v>0</v>
      </c>
      <c r="M270">
        <v>1</v>
      </c>
      <c r="N270">
        <v>0</v>
      </c>
      <c r="O270" s="64">
        <v>2000</v>
      </c>
    </row>
    <row r="271" spans="1:15">
      <c r="A271" s="63" t="s">
        <v>55</v>
      </c>
      <c r="B271" s="63" t="s">
        <v>231</v>
      </c>
      <c r="C271" s="63" t="s">
        <v>1049</v>
      </c>
      <c r="D271" s="63" t="s">
        <v>1965</v>
      </c>
      <c r="E271" s="63" t="s">
        <v>1050</v>
      </c>
      <c r="F271" s="63" t="s">
        <v>1051</v>
      </c>
      <c r="G271" s="63" t="s">
        <v>1052</v>
      </c>
      <c r="H271" s="63" t="s">
        <v>1053</v>
      </c>
      <c r="I271" s="63" t="s">
        <v>1054</v>
      </c>
      <c r="J271" s="64">
        <v>50</v>
      </c>
      <c r="K271">
        <v>3</v>
      </c>
      <c r="L271">
        <v>3</v>
      </c>
      <c r="M271">
        <v>3</v>
      </c>
      <c r="N271">
        <v>3</v>
      </c>
      <c r="O271" s="64">
        <v>600</v>
      </c>
    </row>
    <row r="272" spans="1:15">
      <c r="A272" s="63" t="s">
        <v>55</v>
      </c>
      <c r="B272" s="63" t="s">
        <v>231</v>
      </c>
      <c r="C272" s="63" t="s">
        <v>1134</v>
      </c>
      <c r="D272" s="63" t="s">
        <v>1969</v>
      </c>
      <c r="E272" s="63" t="s">
        <v>1135</v>
      </c>
      <c r="F272" s="63" t="s">
        <v>1136</v>
      </c>
      <c r="G272" s="63" t="s">
        <v>1137</v>
      </c>
      <c r="H272" s="63" t="s">
        <v>1138</v>
      </c>
      <c r="I272" s="63" t="s">
        <v>1089</v>
      </c>
      <c r="J272" s="64">
        <v>500</v>
      </c>
      <c r="K272">
        <v>1</v>
      </c>
      <c r="L272">
        <v>1</v>
      </c>
      <c r="M272">
        <v>1</v>
      </c>
      <c r="N272">
        <v>1</v>
      </c>
      <c r="O272" s="64">
        <v>2000</v>
      </c>
    </row>
    <row r="273" spans="1:15">
      <c r="A273" s="63" t="s">
        <v>55</v>
      </c>
      <c r="B273" s="63" t="s">
        <v>231</v>
      </c>
      <c r="C273" s="63" t="s">
        <v>1106</v>
      </c>
      <c r="D273" s="63" t="s">
        <v>1965</v>
      </c>
      <c r="E273" s="63" t="s">
        <v>1050</v>
      </c>
      <c r="F273" s="63" t="s">
        <v>1107</v>
      </c>
      <c r="G273" s="63" t="s">
        <v>1052</v>
      </c>
      <c r="H273" s="63" t="s">
        <v>1053</v>
      </c>
      <c r="I273" s="63" t="s">
        <v>1054</v>
      </c>
      <c r="J273" s="64">
        <v>60</v>
      </c>
      <c r="K273">
        <v>3</v>
      </c>
      <c r="L273">
        <v>3</v>
      </c>
      <c r="M273">
        <v>3</v>
      </c>
      <c r="N273">
        <v>3</v>
      </c>
      <c r="O273" s="64">
        <v>720</v>
      </c>
    </row>
    <row r="274" spans="1:15">
      <c r="A274" s="63" t="s">
        <v>55</v>
      </c>
      <c r="B274" s="63" t="s">
        <v>231</v>
      </c>
      <c r="C274" s="63" t="s">
        <v>1218</v>
      </c>
      <c r="D274" s="63" t="s">
        <v>1966</v>
      </c>
      <c r="E274" s="63" t="s">
        <v>1050</v>
      </c>
      <c r="F274" s="63" t="s">
        <v>1219</v>
      </c>
      <c r="G274" s="63" t="s">
        <v>1087</v>
      </c>
      <c r="H274" s="63" t="s">
        <v>1199</v>
      </c>
      <c r="I274" s="63" t="s">
        <v>1054</v>
      </c>
      <c r="J274" s="64">
        <v>100</v>
      </c>
      <c r="K274">
        <v>5</v>
      </c>
      <c r="L274">
        <v>5</v>
      </c>
      <c r="M274">
        <v>5</v>
      </c>
      <c r="N274">
        <v>5</v>
      </c>
      <c r="O274" s="64">
        <v>2000</v>
      </c>
    </row>
    <row r="275" spans="1:15">
      <c r="A275" s="63" t="s">
        <v>55</v>
      </c>
      <c r="B275" s="63" t="s">
        <v>231</v>
      </c>
      <c r="C275" s="63" t="s">
        <v>1102</v>
      </c>
      <c r="D275" s="63" t="s">
        <v>1906</v>
      </c>
      <c r="E275" s="63" t="s">
        <v>1067</v>
      </c>
      <c r="F275" s="63" t="s">
        <v>1104</v>
      </c>
      <c r="G275" s="63" t="s">
        <v>1105</v>
      </c>
      <c r="H275" s="63" t="s">
        <v>1070</v>
      </c>
      <c r="I275" s="63" t="s">
        <v>1054</v>
      </c>
      <c r="J275" s="64">
        <v>200</v>
      </c>
      <c r="K275">
        <v>20</v>
      </c>
      <c r="L275">
        <v>20</v>
      </c>
      <c r="M275">
        <v>20</v>
      </c>
      <c r="N275">
        <v>20</v>
      </c>
      <c r="O275" s="64">
        <v>16000</v>
      </c>
    </row>
    <row r="276" spans="1:15">
      <c r="A276" s="63" t="s">
        <v>55</v>
      </c>
      <c r="B276" s="63" t="s">
        <v>240</v>
      </c>
      <c r="C276" s="63" t="s">
        <v>1361</v>
      </c>
      <c r="D276" s="63" t="s">
        <v>1362</v>
      </c>
      <c r="E276" s="63" t="s">
        <v>1363</v>
      </c>
      <c r="F276" s="63" t="s">
        <v>1364</v>
      </c>
      <c r="G276" s="63" t="s">
        <v>1087</v>
      </c>
      <c r="H276" s="63" t="s">
        <v>1365</v>
      </c>
      <c r="I276" s="63" t="s">
        <v>1089</v>
      </c>
      <c r="J276" s="64">
        <v>250000</v>
      </c>
      <c r="K276">
        <v>1</v>
      </c>
      <c r="L276">
        <v>0</v>
      </c>
      <c r="M276">
        <v>2</v>
      </c>
      <c r="N276">
        <v>0</v>
      </c>
      <c r="O276" s="64">
        <v>750000</v>
      </c>
    </row>
    <row r="277" spans="1:15">
      <c r="A277" s="63" t="s">
        <v>55</v>
      </c>
      <c r="B277" s="63" t="s">
        <v>240</v>
      </c>
      <c r="C277" s="63" t="s">
        <v>1102</v>
      </c>
      <c r="D277" s="63" t="s">
        <v>1906</v>
      </c>
      <c r="E277" s="63" t="s">
        <v>1067</v>
      </c>
      <c r="F277" s="63" t="s">
        <v>1104</v>
      </c>
      <c r="G277" s="63" t="s">
        <v>1105</v>
      </c>
      <c r="H277" s="63" t="s">
        <v>1070</v>
      </c>
      <c r="I277" s="63" t="s">
        <v>1054</v>
      </c>
      <c r="J277" s="64">
        <v>200</v>
      </c>
      <c r="K277">
        <v>10</v>
      </c>
      <c r="L277">
        <v>500</v>
      </c>
      <c r="M277">
        <v>10</v>
      </c>
      <c r="N277">
        <v>100</v>
      </c>
      <c r="O277" s="64">
        <v>124000</v>
      </c>
    </row>
    <row r="278" spans="1:15">
      <c r="A278" s="63" t="s">
        <v>55</v>
      </c>
      <c r="B278" s="63" t="s">
        <v>240</v>
      </c>
      <c r="C278" s="63" t="s">
        <v>1265</v>
      </c>
      <c r="D278" s="63" t="s">
        <v>1912</v>
      </c>
      <c r="E278" s="63" t="s">
        <v>2007</v>
      </c>
      <c r="F278" s="63" t="s">
        <v>1267</v>
      </c>
      <c r="G278" s="63" t="s">
        <v>1087</v>
      </c>
      <c r="H278" s="63" t="s">
        <v>1268</v>
      </c>
      <c r="I278" s="63" t="s">
        <v>1054</v>
      </c>
      <c r="J278" s="64">
        <v>1000</v>
      </c>
      <c r="K278">
        <v>100</v>
      </c>
      <c r="L278">
        <v>331</v>
      </c>
      <c r="M278">
        <v>100</v>
      </c>
      <c r="N278">
        <v>200</v>
      </c>
      <c r="O278" s="64">
        <v>731000</v>
      </c>
    </row>
    <row r="279" spans="1:15">
      <c r="A279" s="63" t="s">
        <v>55</v>
      </c>
      <c r="B279" s="63" t="s">
        <v>240</v>
      </c>
      <c r="C279" s="63" t="s">
        <v>1366</v>
      </c>
      <c r="D279" s="63" t="s">
        <v>1912</v>
      </c>
      <c r="E279" s="63" t="s">
        <v>2007</v>
      </c>
      <c r="F279" s="63" t="s">
        <v>1367</v>
      </c>
      <c r="G279" s="63" t="s">
        <v>1087</v>
      </c>
      <c r="H279" s="63" t="s">
        <v>1268</v>
      </c>
      <c r="I279" s="63" t="s">
        <v>1054</v>
      </c>
      <c r="J279" s="64">
        <v>1000</v>
      </c>
      <c r="K279">
        <v>100</v>
      </c>
      <c r="L279">
        <v>200</v>
      </c>
      <c r="M279">
        <v>100</v>
      </c>
      <c r="N279">
        <v>150</v>
      </c>
      <c r="O279" s="64">
        <v>550000</v>
      </c>
    </row>
    <row r="280" spans="1:15">
      <c r="A280" s="63" t="s">
        <v>55</v>
      </c>
      <c r="B280" s="63" t="s">
        <v>240</v>
      </c>
      <c r="C280" s="63" t="s">
        <v>1342</v>
      </c>
      <c r="D280" s="63" t="s">
        <v>1122</v>
      </c>
      <c r="E280" s="63" t="s">
        <v>2003</v>
      </c>
      <c r="F280" s="63" t="s">
        <v>1343</v>
      </c>
      <c r="G280" s="63" t="s">
        <v>1137</v>
      </c>
      <c r="H280" s="63" t="s">
        <v>1125</v>
      </c>
      <c r="I280" s="63" t="s">
        <v>1054</v>
      </c>
      <c r="J280" s="64">
        <v>4000</v>
      </c>
      <c r="K280">
        <v>5</v>
      </c>
      <c r="L280">
        <v>205</v>
      </c>
      <c r="M280">
        <v>5</v>
      </c>
      <c r="N280">
        <v>5</v>
      </c>
      <c r="O280" s="64">
        <v>880000</v>
      </c>
    </row>
    <row r="281" spans="1:15">
      <c r="A281" s="63" t="s">
        <v>55</v>
      </c>
      <c r="B281" s="63" t="s">
        <v>246</v>
      </c>
      <c r="C281" s="63" t="s">
        <v>1093</v>
      </c>
      <c r="D281" s="63" t="s">
        <v>1921</v>
      </c>
      <c r="E281" s="63" t="s">
        <v>1094</v>
      </c>
      <c r="F281" s="63" t="s">
        <v>1095</v>
      </c>
      <c r="G281" s="63" t="s">
        <v>1087</v>
      </c>
      <c r="H281" s="63" t="s">
        <v>1096</v>
      </c>
      <c r="I281" s="63" t="s">
        <v>1097</v>
      </c>
      <c r="J281" s="64">
        <v>40000</v>
      </c>
      <c r="K281">
        <v>4</v>
      </c>
      <c r="L281">
        <v>0</v>
      </c>
      <c r="M281">
        <v>0</v>
      </c>
      <c r="N281">
        <v>0</v>
      </c>
      <c r="O281" s="64">
        <v>160000</v>
      </c>
    </row>
    <row r="282" spans="1:15">
      <c r="A282" s="63" t="s">
        <v>55</v>
      </c>
      <c r="B282" s="63" t="s">
        <v>246</v>
      </c>
      <c r="C282" s="63" t="s">
        <v>1146</v>
      </c>
      <c r="D282" s="63" t="s">
        <v>1921</v>
      </c>
      <c r="E282" s="63" t="s">
        <v>1094</v>
      </c>
      <c r="F282" s="63" t="s">
        <v>1147</v>
      </c>
      <c r="G282" s="63" t="s">
        <v>1087</v>
      </c>
      <c r="H282" s="63" t="s">
        <v>1096</v>
      </c>
      <c r="I282" s="63" t="s">
        <v>1097</v>
      </c>
      <c r="J282" s="64">
        <v>40000</v>
      </c>
      <c r="K282">
        <v>2</v>
      </c>
      <c r="L282">
        <v>0</v>
      </c>
      <c r="M282">
        <v>0</v>
      </c>
      <c r="N282">
        <v>0</v>
      </c>
      <c r="O282" s="64">
        <v>80000</v>
      </c>
    </row>
    <row r="283" spans="1:15">
      <c r="A283" s="63" t="s">
        <v>55</v>
      </c>
      <c r="B283" s="63" t="s">
        <v>246</v>
      </c>
      <c r="C283" s="63" t="s">
        <v>1098</v>
      </c>
      <c r="D283" s="63" t="s">
        <v>1921</v>
      </c>
      <c r="E283" s="63" t="s">
        <v>1094</v>
      </c>
      <c r="F283" s="63" t="s">
        <v>1099</v>
      </c>
      <c r="G283" s="63" t="s">
        <v>1087</v>
      </c>
      <c r="H283" s="63" t="s">
        <v>1096</v>
      </c>
      <c r="I283" s="63" t="s">
        <v>1097</v>
      </c>
      <c r="J283" s="64">
        <v>14000</v>
      </c>
      <c r="K283">
        <v>2</v>
      </c>
      <c r="L283">
        <v>0</v>
      </c>
      <c r="M283">
        <v>0</v>
      </c>
      <c r="N283">
        <v>0</v>
      </c>
      <c r="O283" s="64">
        <v>28000</v>
      </c>
    </row>
    <row r="284" spans="1:15">
      <c r="A284" s="63" t="s">
        <v>55</v>
      </c>
      <c r="B284" s="63" t="s">
        <v>246</v>
      </c>
      <c r="C284" s="63" t="s">
        <v>1106</v>
      </c>
      <c r="D284" s="63" t="s">
        <v>1965</v>
      </c>
      <c r="E284" s="63" t="s">
        <v>1050</v>
      </c>
      <c r="F284" s="63" t="s">
        <v>1107</v>
      </c>
      <c r="G284" s="63" t="s">
        <v>1052</v>
      </c>
      <c r="H284" s="63" t="s">
        <v>1053</v>
      </c>
      <c r="I284" s="63" t="s">
        <v>1054</v>
      </c>
      <c r="J284" s="64">
        <v>60</v>
      </c>
      <c r="K284">
        <v>1</v>
      </c>
      <c r="L284">
        <v>1</v>
      </c>
      <c r="M284">
        <v>1</v>
      </c>
      <c r="N284">
        <v>1</v>
      </c>
      <c r="O284" s="64">
        <v>240</v>
      </c>
    </row>
    <row r="285" spans="1:15">
      <c r="A285" s="63" t="s">
        <v>55</v>
      </c>
      <c r="B285" s="63" t="s">
        <v>246</v>
      </c>
      <c r="C285" s="63" t="s">
        <v>1049</v>
      </c>
      <c r="D285" s="63" t="s">
        <v>1965</v>
      </c>
      <c r="E285" s="63" t="s">
        <v>1050</v>
      </c>
      <c r="F285" s="63" t="s">
        <v>1051</v>
      </c>
      <c r="G285" s="63" t="s">
        <v>1052</v>
      </c>
      <c r="H285" s="63" t="s">
        <v>1053</v>
      </c>
      <c r="I285" s="63" t="s">
        <v>1054</v>
      </c>
      <c r="J285" s="64">
        <v>50</v>
      </c>
      <c r="K285">
        <v>2</v>
      </c>
      <c r="L285">
        <v>2</v>
      </c>
      <c r="M285">
        <v>2</v>
      </c>
      <c r="N285">
        <v>2</v>
      </c>
      <c r="O285" s="64">
        <v>400</v>
      </c>
    </row>
    <row r="286" spans="1:15">
      <c r="A286" s="63" t="s">
        <v>55</v>
      </c>
      <c r="B286" s="63" t="s">
        <v>246</v>
      </c>
      <c r="C286" s="63" t="s">
        <v>1185</v>
      </c>
      <c r="D286" s="63" t="s">
        <v>1965</v>
      </c>
      <c r="E286" s="63" t="s">
        <v>1050</v>
      </c>
      <c r="F286" s="63" t="s">
        <v>1186</v>
      </c>
      <c r="G286" s="63" t="s">
        <v>1087</v>
      </c>
      <c r="H286" s="63" t="s">
        <v>1053</v>
      </c>
      <c r="I286" s="63" t="s">
        <v>1054</v>
      </c>
      <c r="J286" s="64">
        <v>40</v>
      </c>
      <c r="K286">
        <v>2</v>
      </c>
      <c r="L286">
        <v>2</v>
      </c>
      <c r="M286">
        <v>2</v>
      </c>
      <c r="N286">
        <v>2</v>
      </c>
      <c r="O286" s="64">
        <v>320</v>
      </c>
    </row>
    <row r="287" spans="1:15">
      <c r="A287" s="63" t="s">
        <v>55</v>
      </c>
      <c r="B287" s="63" t="s">
        <v>246</v>
      </c>
      <c r="C287" s="63" t="s">
        <v>1060</v>
      </c>
      <c r="D287" s="63" t="s">
        <v>1061</v>
      </c>
      <c r="E287" s="63" t="s">
        <v>1050</v>
      </c>
      <c r="F287" s="63" t="s">
        <v>1062</v>
      </c>
      <c r="G287" s="63" t="s">
        <v>1063</v>
      </c>
      <c r="H287" s="63" t="s">
        <v>1064</v>
      </c>
      <c r="I287" s="63" t="s">
        <v>1054</v>
      </c>
      <c r="J287" s="64">
        <v>300</v>
      </c>
      <c r="K287">
        <v>4</v>
      </c>
      <c r="L287">
        <v>4</v>
      </c>
      <c r="M287">
        <v>4</v>
      </c>
      <c r="N287">
        <v>4</v>
      </c>
      <c r="O287" s="64">
        <v>4800</v>
      </c>
    </row>
    <row r="288" spans="1:15">
      <c r="A288" s="63" t="s">
        <v>55</v>
      </c>
      <c r="B288" s="63" t="s">
        <v>246</v>
      </c>
      <c r="C288" s="63" t="s">
        <v>1218</v>
      </c>
      <c r="D288" s="63" t="s">
        <v>1966</v>
      </c>
      <c r="E288" s="63" t="s">
        <v>1050</v>
      </c>
      <c r="F288" s="63" t="s">
        <v>1219</v>
      </c>
      <c r="G288" s="63" t="s">
        <v>1087</v>
      </c>
      <c r="H288" s="63" t="s">
        <v>1199</v>
      </c>
      <c r="I288" s="63" t="s">
        <v>1054</v>
      </c>
      <c r="J288" s="64">
        <v>100</v>
      </c>
      <c r="K288">
        <v>10</v>
      </c>
      <c r="L288">
        <v>10</v>
      </c>
      <c r="M288">
        <v>10</v>
      </c>
      <c r="N288">
        <v>10</v>
      </c>
      <c r="O288" s="64">
        <v>4000</v>
      </c>
    </row>
    <row r="289" spans="1:15">
      <c r="A289" s="63" t="s">
        <v>55</v>
      </c>
      <c r="B289" s="63" t="s">
        <v>246</v>
      </c>
      <c r="C289" s="63" t="s">
        <v>1102</v>
      </c>
      <c r="D289" s="63" t="s">
        <v>1906</v>
      </c>
      <c r="E289" s="63" t="s">
        <v>1067</v>
      </c>
      <c r="F289" s="63" t="s">
        <v>1104</v>
      </c>
      <c r="G289" s="63" t="s">
        <v>1105</v>
      </c>
      <c r="H289" s="63" t="s">
        <v>1070</v>
      </c>
      <c r="I289" s="63" t="s">
        <v>1054</v>
      </c>
      <c r="J289" s="64">
        <v>200</v>
      </c>
      <c r="K289">
        <v>3</v>
      </c>
      <c r="L289">
        <v>3</v>
      </c>
      <c r="M289">
        <v>3</v>
      </c>
      <c r="N289">
        <v>3</v>
      </c>
      <c r="O289" s="64">
        <v>2400</v>
      </c>
    </row>
    <row r="290" spans="1:15">
      <c r="A290" s="63" t="s">
        <v>55</v>
      </c>
      <c r="B290" s="63" t="s">
        <v>246</v>
      </c>
      <c r="C290" s="63" t="s">
        <v>1121</v>
      </c>
      <c r="D290" s="63" t="s">
        <v>1122</v>
      </c>
      <c r="E290" s="63" t="s">
        <v>2003</v>
      </c>
      <c r="F290" s="63" t="s">
        <v>1124</v>
      </c>
      <c r="G290" s="63" t="s">
        <v>1087</v>
      </c>
      <c r="H290" s="63" t="s">
        <v>1125</v>
      </c>
      <c r="I290" s="63" t="s">
        <v>1054</v>
      </c>
      <c r="J290" s="64">
        <v>50</v>
      </c>
      <c r="K290">
        <v>100</v>
      </c>
      <c r="L290">
        <v>0</v>
      </c>
      <c r="M290">
        <v>0</v>
      </c>
      <c r="N290">
        <v>0</v>
      </c>
      <c r="O290" s="64">
        <v>5000</v>
      </c>
    </row>
    <row r="291" spans="1:15">
      <c r="A291" s="63" t="s">
        <v>55</v>
      </c>
      <c r="B291" s="63" t="s">
        <v>240</v>
      </c>
      <c r="C291" s="63" t="s">
        <v>1084</v>
      </c>
      <c r="D291" s="63" t="s">
        <v>1085</v>
      </c>
      <c r="E291" s="63" t="s">
        <v>1085</v>
      </c>
      <c r="F291" s="63" t="s">
        <v>1086</v>
      </c>
      <c r="G291" s="63" t="s">
        <v>1087</v>
      </c>
      <c r="H291" s="63" t="s">
        <v>1088</v>
      </c>
      <c r="I291" s="63" t="s">
        <v>1089</v>
      </c>
      <c r="J291" s="64">
        <v>400</v>
      </c>
      <c r="K291">
        <v>250</v>
      </c>
      <c r="L291">
        <v>250</v>
      </c>
      <c r="M291">
        <v>250</v>
      </c>
      <c r="N291">
        <v>250</v>
      </c>
      <c r="O291" s="64">
        <v>400000</v>
      </c>
    </row>
    <row r="292" spans="1:15">
      <c r="A292" s="63" t="s">
        <v>33</v>
      </c>
      <c r="B292" s="63" t="s">
        <v>380</v>
      </c>
      <c r="C292" s="63" t="s">
        <v>1106</v>
      </c>
      <c r="D292" s="63" t="s">
        <v>1965</v>
      </c>
      <c r="E292" s="63" t="s">
        <v>1050</v>
      </c>
      <c r="F292" s="63" t="s">
        <v>1107</v>
      </c>
      <c r="G292" s="63" t="s">
        <v>1052</v>
      </c>
      <c r="H292" s="63" t="s">
        <v>1053</v>
      </c>
      <c r="I292" s="63" t="s">
        <v>1054</v>
      </c>
      <c r="J292" s="64">
        <v>60</v>
      </c>
      <c r="K292">
        <v>6</v>
      </c>
      <c r="L292">
        <v>6</v>
      </c>
      <c r="M292">
        <v>6</v>
      </c>
      <c r="N292">
        <v>6</v>
      </c>
      <c r="O292" s="64">
        <v>1440</v>
      </c>
    </row>
    <row r="293" spans="1:15">
      <c r="A293" s="63" t="s">
        <v>33</v>
      </c>
      <c r="B293" s="63" t="s">
        <v>380</v>
      </c>
      <c r="C293" s="63" t="s">
        <v>1049</v>
      </c>
      <c r="D293" s="63" t="s">
        <v>1965</v>
      </c>
      <c r="E293" s="63" t="s">
        <v>1050</v>
      </c>
      <c r="F293" s="63" t="s">
        <v>1051</v>
      </c>
      <c r="G293" s="63" t="s">
        <v>1052</v>
      </c>
      <c r="H293" s="63" t="s">
        <v>1053</v>
      </c>
      <c r="I293" s="63" t="s">
        <v>1054</v>
      </c>
      <c r="J293" s="64">
        <v>50</v>
      </c>
      <c r="K293">
        <v>1</v>
      </c>
      <c r="L293">
        <v>0</v>
      </c>
      <c r="M293">
        <v>1</v>
      </c>
      <c r="N293">
        <v>6</v>
      </c>
      <c r="O293" s="64">
        <v>400</v>
      </c>
    </row>
    <row r="294" spans="1:15">
      <c r="A294" s="63" t="s">
        <v>33</v>
      </c>
      <c r="B294" s="63" t="s">
        <v>380</v>
      </c>
      <c r="C294" s="63" t="s">
        <v>1060</v>
      </c>
      <c r="D294" s="63" t="s">
        <v>1061</v>
      </c>
      <c r="E294" s="63" t="s">
        <v>1050</v>
      </c>
      <c r="F294" s="63" t="s">
        <v>1062</v>
      </c>
      <c r="G294" s="63" t="s">
        <v>1063</v>
      </c>
      <c r="H294" s="63" t="s">
        <v>1064</v>
      </c>
      <c r="I294" s="63" t="s">
        <v>1054</v>
      </c>
      <c r="J294" s="64">
        <v>300</v>
      </c>
      <c r="K294">
        <v>1</v>
      </c>
      <c r="L294">
        <v>1</v>
      </c>
      <c r="M294">
        <v>1</v>
      </c>
      <c r="N294">
        <v>1</v>
      </c>
      <c r="O294" s="64">
        <v>1200</v>
      </c>
    </row>
    <row r="295" spans="1:15">
      <c r="A295" s="63" t="s">
        <v>33</v>
      </c>
      <c r="B295" s="63" t="s">
        <v>380</v>
      </c>
      <c r="C295" s="63" t="s">
        <v>1185</v>
      </c>
      <c r="D295" s="63" t="s">
        <v>1965</v>
      </c>
      <c r="E295" s="63" t="s">
        <v>1050</v>
      </c>
      <c r="F295" s="63" t="s">
        <v>1186</v>
      </c>
      <c r="G295" s="63" t="s">
        <v>1087</v>
      </c>
      <c r="H295" s="63" t="s">
        <v>1053</v>
      </c>
      <c r="I295" s="63" t="s">
        <v>1054</v>
      </c>
      <c r="J295" s="64">
        <v>40</v>
      </c>
      <c r="K295">
        <v>5</v>
      </c>
      <c r="L295">
        <v>5</v>
      </c>
      <c r="M295">
        <v>5</v>
      </c>
      <c r="N295">
        <v>5</v>
      </c>
      <c r="O295" s="64">
        <v>800</v>
      </c>
    </row>
    <row r="296" spans="1:15">
      <c r="A296" s="63" t="s">
        <v>33</v>
      </c>
      <c r="B296" s="63" t="s">
        <v>383</v>
      </c>
      <c r="C296" s="63" t="s">
        <v>1368</v>
      </c>
      <c r="D296" s="63" t="s">
        <v>1369</v>
      </c>
      <c r="E296" s="63" t="s">
        <v>1370</v>
      </c>
      <c r="F296" s="63" t="s">
        <v>1371</v>
      </c>
      <c r="G296" s="63" t="s">
        <v>1087</v>
      </c>
      <c r="H296" s="63" t="s">
        <v>1372</v>
      </c>
      <c r="I296" s="63" t="s">
        <v>1097</v>
      </c>
      <c r="J296" s="64">
        <v>23468</v>
      </c>
      <c r="K296">
        <v>1</v>
      </c>
      <c r="L296">
        <v>0</v>
      </c>
      <c r="M296">
        <v>0</v>
      </c>
      <c r="N296">
        <v>1</v>
      </c>
      <c r="O296" s="64">
        <v>46936</v>
      </c>
    </row>
    <row r="297" spans="1:15">
      <c r="A297" s="63" t="s">
        <v>33</v>
      </c>
      <c r="B297" s="63" t="s">
        <v>383</v>
      </c>
      <c r="C297" s="63" t="s">
        <v>1146</v>
      </c>
      <c r="D297" s="63" t="s">
        <v>1921</v>
      </c>
      <c r="E297" s="63" t="s">
        <v>1094</v>
      </c>
      <c r="F297" s="63" t="s">
        <v>1147</v>
      </c>
      <c r="G297" s="63" t="s">
        <v>1087</v>
      </c>
      <c r="H297" s="63" t="s">
        <v>1096</v>
      </c>
      <c r="I297" s="63" t="s">
        <v>1097</v>
      </c>
      <c r="J297" s="64">
        <v>40000</v>
      </c>
      <c r="K297">
        <v>1</v>
      </c>
      <c r="L297">
        <v>2</v>
      </c>
      <c r="M297">
        <v>2</v>
      </c>
      <c r="N297">
        <v>11</v>
      </c>
      <c r="O297" s="64">
        <v>640000</v>
      </c>
    </row>
    <row r="298" spans="1:15">
      <c r="A298" s="63" t="s">
        <v>33</v>
      </c>
      <c r="B298" s="63" t="s">
        <v>383</v>
      </c>
      <c r="C298" s="63" t="s">
        <v>1100</v>
      </c>
      <c r="D298" s="63" t="s">
        <v>1965</v>
      </c>
      <c r="E298" s="63" t="s">
        <v>1050</v>
      </c>
      <c r="F298" s="63" t="s">
        <v>1101</v>
      </c>
      <c r="G298" s="63" t="s">
        <v>1087</v>
      </c>
      <c r="H298" s="63" t="s">
        <v>1053</v>
      </c>
      <c r="I298" s="63" t="s">
        <v>1054</v>
      </c>
      <c r="J298" s="64">
        <v>3000</v>
      </c>
      <c r="K298">
        <v>1</v>
      </c>
      <c r="L298">
        <v>1</v>
      </c>
      <c r="M298">
        <v>1</v>
      </c>
      <c r="N298">
        <v>1</v>
      </c>
      <c r="O298" s="64">
        <v>12000</v>
      </c>
    </row>
    <row r="299" spans="1:15">
      <c r="A299" s="63" t="s">
        <v>33</v>
      </c>
      <c r="B299" s="63" t="s">
        <v>386</v>
      </c>
      <c r="C299" s="63" t="s">
        <v>1189</v>
      </c>
      <c r="D299" s="63" t="s">
        <v>1965</v>
      </c>
      <c r="E299" s="63" t="s">
        <v>1050</v>
      </c>
      <c r="F299" s="63" t="s">
        <v>1190</v>
      </c>
      <c r="G299" s="63" t="s">
        <v>1087</v>
      </c>
      <c r="H299" s="63" t="s">
        <v>1053</v>
      </c>
      <c r="I299" s="63" t="s">
        <v>1054</v>
      </c>
      <c r="J299" s="64">
        <v>80</v>
      </c>
      <c r="K299">
        <v>2</v>
      </c>
      <c r="L299">
        <v>0</v>
      </c>
      <c r="M299">
        <v>0</v>
      </c>
      <c r="N299">
        <v>0</v>
      </c>
      <c r="O299" s="64">
        <v>160</v>
      </c>
    </row>
    <row r="300" spans="1:15">
      <c r="A300" s="63" t="s">
        <v>33</v>
      </c>
      <c r="B300" s="63" t="s">
        <v>389</v>
      </c>
      <c r="C300" s="63" t="s">
        <v>1060</v>
      </c>
      <c r="D300" s="63" t="s">
        <v>1061</v>
      </c>
      <c r="E300" s="63" t="s">
        <v>1050</v>
      </c>
      <c r="F300" s="63" t="s">
        <v>1062</v>
      </c>
      <c r="G300" s="63" t="s">
        <v>1063</v>
      </c>
      <c r="H300" s="63" t="s">
        <v>1064</v>
      </c>
      <c r="I300" s="63" t="s">
        <v>1054</v>
      </c>
      <c r="J300" s="64">
        <v>300</v>
      </c>
      <c r="K300">
        <v>0</v>
      </c>
      <c r="L300">
        <v>1</v>
      </c>
      <c r="M300">
        <v>0</v>
      </c>
      <c r="N300">
        <v>0</v>
      </c>
      <c r="O300" s="64">
        <v>300</v>
      </c>
    </row>
    <row r="301" spans="1:15">
      <c r="A301" s="63" t="s">
        <v>33</v>
      </c>
      <c r="B301" s="63" t="s">
        <v>383</v>
      </c>
      <c r="C301" s="63" t="s">
        <v>1373</v>
      </c>
      <c r="D301" s="63" t="s">
        <v>1374</v>
      </c>
      <c r="E301" s="63" t="s">
        <v>2009</v>
      </c>
      <c r="F301" s="63" t="s">
        <v>1375</v>
      </c>
      <c r="G301" s="63" t="s">
        <v>1087</v>
      </c>
      <c r="H301" s="63" t="s">
        <v>1376</v>
      </c>
      <c r="I301" s="63" t="s">
        <v>1089</v>
      </c>
      <c r="J301" s="64">
        <v>6000</v>
      </c>
      <c r="K301">
        <v>0</v>
      </c>
      <c r="L301">
        <v>1</v>
      </c>
      <c r="M301">
        <v>0</v>
      </c>
      <c r="N301">
        <v>0</v>
      </c>
      <c r="O301" s="64">
        <v>6000</v>
      </c>
    </row>
    <row r="302" spans="1:15">
      <c r="A302" s="63" t="s">
        <v>61</v>
      </c>
      <c r="B302" s="63" t="s">
        <v>759</v>
      </c>
      <c r="C302" s="63" t="s">
        <v>1377</v>
      </c>
      <c r="D302" s="63" t="s">
        <v>1378</v>
      </c>
      <c r="E302" s="63" t="s">
        <v>1297</v>
      </c>
      <c r="F302" s="63" t="s">
        <v>1379</v>
      </c>
      <c r="G302" s="63" t="s">
        <v>1087</v>
      </c>
      <c r="H302" s="63" t="s">
        <v>1380</v>
      </c>
      <c r="I302" s="63" t="s">
        <v>1097</v>
      </c>
      <c r="J302" s="64">
        <v>1000</v>
      </c>
      <c r="K302">
        <v>0</v>
      </c>
      <c r="L302">
        <v>20</v>
      </c>
      <c r="M302">
        <v>20</v>
      </c>
      <c r="N302">
        <v>20</v>
      </c>
      <c r="O302" s="64">
        <v>60000</v>
      </c>
    </row>
    <row r="303" spans="1:15">
      <c r="A303" s="63" t="s">
        <v>61</v>
      </c>
      <c r="B303" s="63" t="s">
        <v>759</v>
      </c>
      <c r="C303" s="63" t="s">
        <v>1381</v>
      </c>
      <c r="D303" s="63" t="s">
        <v>1296</v>
      </c>
      <c r="E303" s="63" t="s">
        <v>1297</v>
      </c>
      <c r="F303" s="63" t="s">
        <v>1382</v>
      </c>
      <c r="G303" s="63" t="s">
        <v>1087</v>
      </c>
      <c r="H303" s="63" t="s">
        <v>1299</v>
      </c>
      <c r="I303" s="63" t="s">
        <v>1054</v>
      </c>
      <c r="J303" s="64">
        <v>1000</v>
      </c>
      <c r="K303">
        <v>0</v>
      </c>
      <c r="L303">
        <v>8</v>
      </c>
      <c r="M303">
        <v>8</v>
      </c>
      <c r="N303">
        <v>0</v>
      </c>
      <c r="O303" s="64">
        <v>16000</v>
      </c>
    </row>
    <row r="304" spans="1:15">
      <c r="A304" s="63" t="s">
        <v>61</v>
      </c>
      <c r="B304" s="63" t="s">
        <v>759</v>
      </c>
      <c r="C304" s="63" t="s">
        <v>1383</v>
      </c>
      <c r="D304" s="63" t="s">
        <v>1378</v>
      </c>
      <c r="E304" s="63" t="s">
        <v>1297</v>
      </c>
      <c r="F304" s="63" t="s">
        <v>1384</v>
      </c>
      <c r="G304" s="63" t="s">
        <v>1087</v>
      </c>
      <c r="H304" s="63" t="s">
        <v>1380</v>
      </c>
      <c r="I304" s="63" t="s">
        <v>1097</v>
      </c>
      <c r="J304" s="64">
        <v>45000</v>
      </c>
      <c r="K304">
        <v>0</v>
      </c>
      <c r="L304">
        <v>3</v>
      </c>
      <c r="M304">
        <v>2</v>
      </c>
      <c r="N304">
        <v>2</v>
      </c>
      <c r="O304" s="64">
        <v>315000</v>
      </c>
    </row>
    <row r="305" spans="1:15">
      <c r="A305" s="63" t="s">
        <v>33</v>
      </c>
      <c r="B305" s="63" t="s">
        <v>383</v>
      </c>
      <c r="C305" s="63" t="s">
        <v>1385</v>
      </c>
      <c r="D305" s="63" t="s">
        <v>1149</v>
      </c>
      <c r="E305" s="63" t="s">
        <v>2005</v>
      </c>
      <c r="F305" s="63" t="s">
        <v>1386</v>
      </c>
      <c r="G305" s="63" t="s">
        <v>1052</v>
      </c>
      <c r="H305" s="63" t="s">
        <v>1151</v>
      </c>
      <c r="I305" s="63" t="s">
        <v>1054</v>
      </c>
      <c r="J305" s="64">
        <v>1500</v>
      </c>
      <c r="K305">
        <v>5</v>
      </c>
      <c r="L305">
        <v>5</v>
      </c>
      <c r="M305">
        <v>0</v>
      </c>
      <c r="N305">
        <v>5</v>
      </c>
      <c r="O305" s="64">
        <v>22500</v>
      </c>
    </row>
    <row r="306" spans="1:15">
      <c r="A306" s="63" t="s">
        <v>33</v>
      </c>
      <c r="B306" s="63" t="s">
        <v>383</v>
      </c>
      <c r="C306" s="63" t="s">
        <v>1167</v>
      </c>
      <c r="D306" s="63" t="s">
        <v>1967</v>
      </c>
      <c r="E306" s="63" t="s">
        <v>1050</v>
      </c>
      <c r="F306" s="63" t="s">
        <v>1168</v>
      </c>
      <c r="G306" s="63" t="s">
        <v>1087</v>
      </c>
      <c r="H306" s="63" t="s">
        <v>1053</v>
      </c>
      <c r="I306" s="63" t="s">
        <v>1054</v>
      </c>
      <c r="J306" s="64">
        <v>2000</v>
      </c>
      <c r="K306">
        <v>1</v>
      </c>
      <c r="L306">
        <v>1</v>
      </c>
      <c r="M306">
        <v>1</v>
      </c>
      <c r="N306">
        <v>1</v>
      </c>
      <c r="O306" s="64">
        <v>8000</v>
      </c>
    </row>
    <row r="307" spans="1:15">
      <c r="A307" s="63" t="s">
        <v>61</v>
      </c>
      <c r="B307" s="63" t="s">
        <v>759</v>
      </c>
      <c r="C307" s="63" t="s">
        <v>1387</v>
      </c>
      <c r="D307" s="63" t="s">
        <v>1296</v>
      </c>
      <c r="E307" s="63" t="s">
        <v>1297</v>
      </c>
      <c r="F307" s="63" t="s">
        <v>1388</v>
      </c>
      <c r="G307" s="63" t="s">
        <v>1087</v>
      </c>
      <c r="H307" s="63" t="s">
        <v>1299</v>
      </c>
      <c r="I307" s="63" t="s">
        <v>1054</v>
      </c>
      <c r="J307" s="64">
        <v>500</v>
      </c>
      <c r="K307">
        <v>0</v>
      </c>
      <c r="L307">
        <v>10</v>
      </c>
      <c r="M307">
        <v>8</v>
      </c>
      <c r="N307">
        <v>0</v>
      </c>
      <c r="O307" s="64">
        <v>9000</v>
      </c>
    </row>
    <row r="308" spans="1:15">
      <c r="A308" s="63" t="s">
        <v>81</v>
      </c>
      <c r="B308" s="63" t="s">
        <v>938</v>
      </c>
      <c r="C308" s="63" t="s">
        <v>1060</v>
      </c>
      <c r="D308" s="63" t="s">
        <v>1061</v>
      </c>
      <c r="E308" s="63" t="s">
        <v>1050</v>
      </c>
      <c r="F308" s="63" t="s">
        <v>1062</v>
      </c>
      <c r="G308" s="63" t="s">
        <v>1063</v>
      </c>
      <c r="H308" s="63" t="s">
        <v>1064</v>
      </c>
      <c r="I308" s="63" t="s">
        <v>1054</v>
      </c>
      <c r="J308" s="64">
        <v>300</v>
      </c>
      <c r="K308">
        <v>2</v>
      </c>
      <c r="L308">
        <v>2</v>
      </c>
      <c r="M308">
        <v>1</v>
      </c>
      <c r="N308">
        <v>1</v>
      </c>
      <c r="O308" s="64">
        <v>1800</v>
      </c>
    </row>
    <row r="309" spans="1:15">
      <c r="A309" s="63" t="s">
        <v>81</v>
      </c>
      <c r="B309" s="63" t="s">
        <v>938</v>
      </c>
      <c r="C309" s="63" t="s">
        <v>1108</v>
      </c>
      <c r="D309" s="63" t="s">
        <v>1965</v>
      </c>
      <c r="E309" s="63" t="s">
        <v>1050</v>
      </c>
      <c r="F309" s="63" t="s">
        <v>1109</v>
      </c>
      <c r="G309" s="63" t="s">
        <v>1052</v>
      </c>
      <c r="H309" s="63" t="s">
        <v>1053</v>
      </c>
      <c r="I309" s="63" t="s">
        <v>1054</v>
      </c>
      <c r="J309" s="64">
        <v>600</v>
      </c>
      <c r="K309">
        <v>1</v>
      </c>
      <c r="L309">
        <v>1</v>
      </c>
      <c r="M309">
        <v>1</v>
      </c>
      <c r="N309">
        <v>1</v>
      </c>
      <c r="O309" s="64">
        <v>2400</v>
      </c>
    </row>
    <row r="310" spans="1:15">
      <c r="A310" s="63" t="s">
        <v>81</v>
      </c>
      <c r="B310" s="63" t="s">
        <v>938</v>
      </c>
      <c r="C310" s="63" t="s">
        <v>1075</v>
      </c>
      <c r="D310" s="63" t="s">
        <v>1965</v>
      </c>
      <c r="E310" s="63" t="s">
        <v>1050</v>
      </c>
      <c r="F310" s="63" t="s">
        <v>1076</v>
      </c>
      <c r="G310" s="63" t="s">
        <v>1052</v>
      </c>
      <c r="H310" s="63" t="s">
        <v>1053</v>
      </c>
      <c r="I310" s="63" t="s">
        <v>1054</v>
      </c>
      <c r="J310" s="64">
        <v>500</v>
      </c>
      <c r="K310">
        <v>1</v>
      </c>
      <c r="L310">
        <v>1</v>
      </c>
      <c r="M310">
        <v>1</v>
      </c>
      <c r="N310">
        <v>1</v>
      </c>
      <c r="O310" s="64">
        <v>2000</v>
      </c>
    </row>
    <row r="311" spans="1:15">
      <c r="A311" s="63" t="s">
        <v>81</v>
      </c>
      <c r="B311" s="63" t="s">
        <v>938</v>
      </c>
      <c r="C311" s="63" t="s">
        <v>1352</v>
      </c>
      <c r="D311" s="63" t="s">
        <v>1253</v>
      </c>
      <c r="E311" s="63" t="s">
        <v>1254</v>
      </c>
      <c r="F311" s="63" t="s">
        <v>1353</v>
      </c>
      <c r="G311" s="63" t="s">
        <v>1058</v>
      </c>
      <c r="H311" s="63" t="s">
        <v>1256</v>
      </c>
      <c r="I311" s="63" t="s">
        <v>1054</v>
      </c>
      <c r="J311" s="64">
        <v>250</v>
      </c>
      <c r="K311">
        <v>5</v>
      </c>
      <c r="L311">
        <v>5</v>
      </c>
      <c r="M311">
        <v>5</v>
      </c>
      <c r="N311">
        <v>5</v>
      </c>
      <c r="O311" s="64">
        <v>5000</v>
      </c>
    </row>
    <row r="312" spans="1:15">
      <c r="A312" s="63" t="s">
        <v>81</v>
      </c>
      <c r="B312" s="63" t="s">
        <v>938</v>
      </c>
      <c r="C312" s="63" t="s">
        <v>1126</v>
      </c>
      <c r="D312" s="63" t="s">
        <v>1906</v>
      </c>
      <c r="E312" s="63" t="s">
        <v>1067</v>
      </c>
      <c r="F312" s="63" t="s">
        <v>1127</v>
      </c>
      <c r="G312" s="63" t="s">
        <v>1058</v>
      </c>
      <c r="H312" s="63" t="s">
        <v>1070</v>
      </c>
      <c r="I312" s="63" t="s">
        <v>1054</v>
      </c>
      <c r="J312" s="64">
        <v>100</v>
      </c>
      <c r="K312">
        <v>5</v>
      </c>
      <c r="L312">
        <v>5</v>
      </c>
      <c r="M312">
        <v>5</v>
      </c>
      <c r="N312">
        <v>5</v>
      </c>
      <c r="O312" s="64">
        <v>2000</v>
      </c>
    </row>
    <row r="313" spans="1:15">
      <c r="A313" s="63" t="s">
        <v>81</v>
      </c>
      <c r="B313" s="63" t="s">
        <v>938</v>
      </c>
      <c r="C313" s="63" t="s">
        <v>1185</v>
      </c>
      <c r="D313" s="63" t="s">
        <v>1965</v>
      </c>
      <c r="E313" s="63" t="s">
        <v>1050</v>
      </c>
      <c r="F313" s="63" t="s">
        <v>1186</v>
      </c>
      <c r="G313" s="63" t="s">
        <v>1087</v>
      </c>
      <c r="H313" s="63" t="s">
        <v>1053</v>
      </c>
      <c r="I313" s="63" t="s">
        <v>1054</v>
      </c>
      <c r="J313" s="64">
        <v>40</v>
      </c>
      <c r="K313">
        <v>10</v>
      </c>
      <c r="L313">
        <v>10</v>
      </c>
      <c r="M313">
        <v>10</v>
      </c>
      <c r="N313">
        <v>10</v>
      </c>
      <c r="O313" s="64">
        <v>1600</v>
      </c>
    </row>
    <row r="314" spans="1:15">
      <c r="A314" s="63" t="s">
        <v>81</v>
      </c>
      <c r="B314" s="63" t="s">
        <v>938</v>
      </c>
      <c r="C314" s="63" t="s">
        <v>1354</v>
      </c>
      <c r="D314" s="63" t="s">
        <v>1913</v>
      </c>
      <c r="E314" s="63" t="s">
        <v>2002</v>
      </c>
      <c r="F314" s="63" t="s">
        <v>1355</v>
      </c>
      <c r="G314" s="63" t="s">
        <v>1058</v>
      </c>
      <c r="H314" s="63" t="s">
        <v>1092</v>
      </c>
      <c r="I314" s="63" t="s">
        <v>1054</v>
      </c>
      <c r="J314" s="64">
        <v>300</v>
      </c>
      <c r="K314">
        <v>1</v>
      </c>
      <c r="L314">
        <v>1</v>
      </c>
      <c r="M314">
        <v>1</v>
      </c>
      <c r="N314">
        <v>1</v>
      </c>
      <c r="O314" s="64">
        <v>1200</v>
      </c>
    </row>
    <row r="315" spans="1:15">
      <c r="A315" s="63" t="s">
        <v>81</v>
      </c>
      <c r="B315" s="63" t="s">
        <v>938</v>
      </c>
      <c r="C315" s="63" t="s">
        <v>1389</v>
      </c>
      <c r="D315" s="63" t="s">
        <v>1906</v>
      </c>
      <c r="E315" s="63" t="s">
        <v>1067</v>
      </c>
      <c r="F315" s="63" t="s">
        <v>1390</v>
      </c>
      <c r="G315" s="63" t="s">
        <v>1391</v>
      </c>
      <c r="H315" s="63" t="s">
        <v>1070</v>
      </c>
      <c r="I315" s="63" t="s">
        <v>1054</v>
      </c>
      <c r="J315" s="64">
        <v>100</v>
      </c>
      <c r="K315">
        <v>10</v>
      </c>
      <c r="L315">
        <v>10</v>
      </c>
      <c r="M315">
        <v>10</v>
      </c>
      <c r="N315">
        <v>10</v>
      </c>
      <c r="O315" s="64">
        <v>4000</v>
      </c>
    </row>
    <row r="316" spans="1:15">
      <c r="A316" s="63" t="s">
        <v>81</v>
      </c>
      <c r="B316" s="63" t="s">
        <v>938</v>
      </c>
      <c r="C316" s="63" t="s">
        <v>1049</v>
      </c>
      <c r="D316" s="63" t="s">
        <v>1965</v>
      </c>
      <c r="E316" s="63" t="s">
        <v>1050</v>
      </c>
      <c r="F316" s="63" t="s">
        <v>1051</v>
      </c>
      <c r="G316" s="63" t="s">
        <v>1052</v>
      </c>
      <c r="H316" s="63" t="s">
        <v>1053</v>
      </c>
      <c r="I316" s="63" t="s">
        <v>1054</v>
      </c>
      <c r="J316" s="64">
        <v>50</v>
      </c>
      <c r="K316">
        <v>2</v>
      </c>
      <c r="L316">
        <v>2</v>
      </c>
      <c r="M316">
        <v>2</v>
      </c>
      <c r="N316">
        <v>2</v>
      </c>
      <c r="O316" s="64">
        <v>400</v>
      </c>
    </row>
    <row r="317" spans="1:15">
      <c r="A317" s="63" t="s">
        <v>81</v>
      </c>
      <c r="B317" s="63" t="s">
        <v>938</v>
      </c>
      <c r="C317" s="63" t="s">
        <v>1106</v>
      </c>
      <c r="D317" s="63" t="s">
        <v>1965</v>
      </c>
      <c r="E317" s="63" t="s">
        <v>1050</v>
      </c>
      <c r="F317" s="63" t="s">
        <v>1107</v>
      </c>
      <c r="G317" s="63" t="s">
        <v>1052</v>
      </c>
      <c r="H317" s="63" t="s">
        <v>1053</v>
      </c>
      <c r="I317" s="63" t="s">
        <v>1054</v>
      </c>
      <c r="J317" s="64">
        <v>60</v>
      </c>
      <c r="K317">
        <v>3</v>
      </c>
      <c r="L317">
        <v>3</v>
      </c>
      <c r="M317">
        <v>3</v>
      </c>
      <c r="N317">
        <v>3</v>
      </c>
      <c r="O317" s="64">
        <v>720</v>
      </c>
    </row>
    <row r="318" spans="1:15">
      <c r="A318" s="63" t="s">
        <v>81</v>
      </c>
      <c r="B318" s="63" t="s">
        <v>938</v>
      </c>
      <c r="C318" s="63" t="s">
        <v>1392</v>
      </c>
      <c r="D318" s="63" t="s">
        <v>1393</v>
      </c>
      <c r="E318" s="63" t="s">
        <v>2010</v>
      </c>
      <c r="F318" s="63" t="s">
        <v>1395</v>
      </c>
      <c r="G318" s="63" t="s">
        <v>1087</v>
      </c>
      <c r="H318" s="63" t="s">
        <v>1396</v>
      </c>
      <c r="I318" s="63" t="s">
        <v>1089</v>
      </c>
      <c r="J318" s="64">
        <v>10000</v>
      </c>
      <c r="K318">
        <v>1</v>
      </c>
      <c r="L318">
        <v>1</v>
      </c>
      <c r="M318">
        <v>1</v>
      </c>
      <c r="N318">
        <v>1</v>
      </c>
      <c r="O318" s="64">
        <v>40000</v>
      </c>
    </row>
    <row r="319" spans="1:15">
      <c r="A319" s="63" t="s">
        <v>81</v>
      </c>
      <c r="B319" s="63" t="s">
        <v>938</v>
      </c>
      <c r="C319" s="63" t="s">
        <v>1177</v>
      </c>
      <c r="D319" s="63" t="s">
        <v>1967</v>
      </c>
      <c r="E319" s="63" t="s">
        <v>1050</v>
      </c>
      <c r="F319" s="63" t="s">
        <v>1178</v>
      </c>
      <c r="G319" s="63" t="s">
        <v>1087</v>
      </c>
      <c r="H319" s="63" t="s">
        <v>1053</v>
      </c>
      <c r="I319" s="63" t="s">
        <v>1054</v>
      </c>
      <c r="J319" s="64">
        <v>40</v>
      </c>
      <c r="K319">
        <v>1</v>
      </c>
      <c r="L319">
        <v>1</v>
      </c>
      <c r="M319">
        <v>1</v>
      </c>
      <c r="N319">
        <v>1</v>
      </c>
      <c r="O319" s="64">
        <v>160</v>
      </c>
    </row>
    <row r="320" spans="1:15">
      <c r="A320" s="63" t="s">
        <v>81</v>
      </c>
      <c r="B320" s="63" t="s">
        <v>938</v>
      </c>
      <c r="C320" s="63" t="s">
        <v>1116</v>
      </c>
      <c r="D320" s="63" t="s">
        <v>1965</v>
      </c>
      <c r="E320" s="63" t="s">
        <v>1050</v>
      </c>
      <c r="F320" s="63" t="s">
        <v>1117</v>
      </c>
      <c r="G320" s="63" t="s">
        <v>1052</v>
      </c>
      <c r="H320" s="63" t="s">
        <v>1053</v>
      </c>
      <c r="I320" s="63" t="s">
        <v>1054</v>
      </c>
      <c r="J320" s="64">
        <v>50</v>
      </c>
      <c r="K320">
        <v>1</v>
      </c>
      <c r="L320">
        <v>1</v>
      </c>
      <c r="M320">
        <v>1</v>
      </c>
      <c r="N320">
        <v>1</v>
      </c>
      <c r="O320" s="64">
        <v>200</v>
      </c>
    </row>
    <row r="321" spans="1:15">
      <c r="A321" s="63" t="s">
        <v>81</v>
      </c>
      <c r="B321" s="63" t="s">
        <v>938</v>
      </c>
      <c r="C321" s="63" t="s">
        <v>1179</v>
      </c>
      <c r="D321" s="63" t="s">
        <v>1965</v>
      </c>
      <c r="E321" s="63" t="s">
        <v>1050</v>
      </c>
      <c r="F321" s="63" t="s">
        <v>1180</v>
      </c>
      <c r="G321" s="63" t="s">
        <v>1087</v>
      </c>
      <c r="H321" s="63" t="s">
        <v>1053</v>
      </c>
      <c r="I321" s="63" t="s">
        <v>1054</v>
      </c>
      <c r="J321" s="64">
        <v>900</v>
      </c>
      <c r="K321">
        <v>2</v>
      </c>
      <c r="L321">
        <v>0</v>
      </c>
      <c r="M321">
        <v>0</v>
      </c>
      <c r="N321">
        <v>2</v>
      </c>
      <c r="O321" s="64">
        <v>3600</v>
      </c>
    </row>
    <row r="322" spans="1:15">
      <c r="A322" s="63" t="s">
        <v>81</v>
      </c>
      <c r="B322" s="63" t="s">
        <v>938</v>
      </c>
      <c r="C322" s="63" t="s">
        <v>1191</v>
      </c>
      <c r="D322" s="63" t="s">
        <v>1965</v>
      </c>
      <c r="E322" s="63" t="s">
        <v>1050</v>
      </c>
      <c r="F322" s="63" t="s">
        <v>1192</v>
      </c>
      <c r="G322" s="63" t="s">
        <v>1087</v>
      </c>
      <c r="H322" s="63" t="s">
        <v>1053</v>
      </c>
      <c r="I322" s="63" t="s">
        <v>1054</v>
      </c>
      <c r="J322" s="64">
        <v>50</v>
      </c>
      <c r="K322">
        <v>3</v>
      </c>
      <c r="L322">
        <v>3</v>
      </c>
      <c r="M322">
        <v>3</v>
      </c>
      <c r="N322">
        <v>3</v>
      </c>
      <c r="O322" s="64">
        <v>600</v>
      </c>
    </row>
    <row r="323" spans="1:15">
      <c r="A323" s="63" t="s">
        <v>81</v>
      </c>
      <c r="B323" s="63" t="s">
        <v>942</v>
      </c>
      <c r="C323" s="63" t="s">
        <v>1049</v>
      </c>
      <c r="D323" s="63" t="s">
        <v>1965</v>
      </c>
      <c r="E323" s="63" t="s">
        <v>1050</v>
      </c>
      <c r="F323" s="63" t="s">
        <v>1051</v>
      </c>
      <c r="G323" s="63" t="s">
        <v>1052</v>
      </c>
      <c r="H323" s="63" t="s">
        <v>1053</v>
      </c>
      <c r="I323" s="63" t="s">
        <v>1054</v>
      </c>
      <c r="J323" s="64">
        <v>50</v>
      </c>
      <c r="K323">
        <v>3</v>
      </c>
      <c r="L323">
        <v>3</v>
      </c>
      <c r="M323">
        <v>3</v>
      </c>
      <c r="N323">
        <v>3</v>
      </c>
      <c r="O323" s="64">
        <v>600</v>
      </c>
    </row>
    <row r="324" spans="1:15">
      <c r="A324" s="63" t="s">
        <v>81</v>
      </c>
      <c r="B324" s="63" t="s">
        <v>942</v>
      </c>
      <c r="C324" s="63" t="s">
        <v>1106</v>
      </c>
      <c r="D324" s="63" t="s">
        <v>1965</v>
      </c>
      <c r="E324" s="63" t="s">
        <v>1050</v>
      </c>
      <c r="F324" s="63" t="s">
        <v>1107</v>
      </c>
      <c r="G324" s="63" t="s">
        <v>1052</v>
      </c>
      <c r="H324" s="63" t="s">
        <v>1053</v>
      </c>
      <c r="I324" s="63" t="s">
        <v>1054</v>
      </c>
      <c r="J324" s="64">
        <v>60</v>
      </c>
      <c r="K324">
        <v>3</v>
      </c>
      <c r="L324">
        <v>3</v>
      </c>
      <c r="M324">
        <v>3</v>
      </c>
      <c r="N324">
        <v>3</v>
      </c>
      <c r="O324" s="64">
        <v>720</v>
      </c>
    </row>
    <row r="325" spans="1:15">
      <c r="A325" s="63" t="s">
        <v>81</v>
      </c>
      <c r="B325" s="63" t="s">
        <v>942</v>
      </c>
      <c r="C325" s="63" t="s">
        <v>1075</v>
      </c>
      <c r="D325" s="63" t="s">
        <v>1965</v>
      </c>
      <c r="E325" s="63" t="s">
        <v>1050</v>
      </c>
      <c r="F325" s="63" t="s">
        <v>1076</v>
      </c>
      <c r="G325" s="63" t="s">
        <v>1052</v>
      </c>
      <c r="H325" s="63" t="s">
        <v>1053</v>
      </c>
      <c r="I325" s="63" t="s">
        <v>1054</v>
      </c>
      <c r="J325" s="64">
        <v>500</v>
      </c>
      <c r="K325">
        <v>1</v>
      </c>
      <c r="L325">
        <v>0</v>
      </c>
      <c r="M325">
        <v>0</v>
      </c>
      <c r="N325">
        <v>1</v>
      </c>
      <c r="O325" s="64">
        <v>1000</v>
      </c>
    </row>
    <row r="326" spans="1:15">
      <c r="A326" s="63" t="s">
        <v>81</v>
      </c>
      <c r="B326" s="63" t="s">
        <v>942</v>
      </c>
      <c r="C326" s="63" t="s">
        <v>1110</v>
      </c>
      <c r="D326" s="63" t="s">
        <v>1913</v>
      </c>
      <c r="E326" s="63" t="s">
        <v>2002</v>
      </c>
      <c r="F326" s="63" t="s">
        <v>1111</v>
      </c>
      <c r="G326" s="63" t="s">
        <v>1087</v>
      </c>
      <c r="H326" s="63" t="s">
        <v>1092</v>
      </c>
      <c r="I326" s="63" t="s">
        <v>1054</v>
      </c>
      <c r="J326" s="64">
        <v>15</v>
      </c>
      <c r="K326">
        <v>1</v>
      </c>
      <c r="L326">
        <v>10</v>
      </c>
      <c r="M326">
        <v>0</v>
      </c>
      <c r="N326">
        <v>0</v>
      </c>
      <c r="O326" s="64">
        <v>165</v>
      </c>
    </row>
    <row r="327" spans="1:15">
      <c r="A327" s="63" t="s">
        <v>81</v>
      </c>
      <c r="B327" s="63" t="s">
        <v>942</v>
      </c>
      <c r="C327" s="63" t="s">
        <v>1073</v>
      </c>
      <c r="D327" s="63" t="s">
        <v>1966</v>
      </c>
      <c r="E327" s="63" t="s">
        <v>1050</v>
      </c>
      <c r="F327" s="63" t="s">
        <v>1074</v>
      </c>
      <c r="G327" s="63" t="s">
        <v>1058</v>
      </c>
      <c r="H327" s="63" t="s">
        <v>1199</v>
      </c>
      <c r="I327" s="63" t="s">
        <v>1054</v>
      </c>
      <c r="J327" s="64">
        <v>350</v>
      </c>
      <c r="K327">
        <v>1</v>
      </c>
      <c r="L327">
        <v>2</v>
      </c>
      <c r="M327">
        <v>1</v>
      </c>
      <c r="N327">
        <v>1</v>
      </c>
      <c r="O327" s="64">
        <v>1750</v>
      </c>
    </row>
    <row r="328" spans="1:15">
      <c r="A328" s="63" t="s">
        <v>81</v>
      </c>
      <c r="B328" s="63" t="s">
        <v>942</v>
      </c>
      <c r="C328" s="63" t="s">
        <v>1389</v>
      </c>
      <c r="D328" s="63" t="s">
        <v>1906</v>
      </c>
      <c r="E328" s="63" t="s">
        <v>1067</v>
      </c>
      <c r="F328" s="63" t="s">
        <v>1390</v>
      </c>
      <c r="G328" s="63" t="s">
        <v>1391</v>
      </c>
      <c r="H328" s="63" t="s">
        <v>1070</v>
      </c>
      <c r="I328" s="63" t="s">
        <v>1054</v>
      </c>
      <c r="J328" s="64">
        <v>100</v>
      </c>
      <c r="K328">
        <v>10</v>
      </c>
      <c r="L328">
        <v>10</v>
      </c>
      <c r="M328">
        <v>10</v>
      </c>
      <c r="N328">
        <v>10</v>
      </c>
      <c r="O328" s="64">
        <v>4000</v>
      </c>
    </row>
    <row r="329" spans="1:15">
      <c r="A329" s="63" t="s">
        <v>81</v>
      </c>
      <c r="B329" s="63" t="s">
        <v>942</v>
      </c>
      <c r="C329" s="63" t="s">
        <v>1060</v>
      </c>
      <c r="D329" s="63" t="s">
        <v>1061</v>
      </c>
      <c r="E329" s="63" t="s">
        <v>1050</v>
      </c>
      <c r="F329" s="63" t="s">
        <v>1062</v>
      </c>
      <c r="G329" s="63" t="s">
        <v>1063</v>
      </c>
      <c r="H329" s="63" t="s">
        <v>1064</v>
      </c>
      <c r="I329" s="63" t="s">
        <v>1054</v>
      </c>
      <c r="J329" s="64">
        <v>300</v>
      </c>
      <c r="K329">
        <v>1</v>
      </c>
      <c r="L329">
        <v>2</v>
      </c>
      <c r="M329">
        <v>1</v>
      </c>
      <c r="N329">
        <v>1</v>
      </c>
      <c r="O329" s="64">
        <v>1500</v>
      </c>
    </row>
    <row r="330" spans="1:15">
      <c r="A330" s="63" t="s">
        <v>81</v>
      </c>
      <c r="B330" s="63" t="s">
        <v>942</v>
      </c>
      <c r="C330" s="63" t="s">
        <v>1352</v>
      </c>
      <c r="D330" s="63" t="s">
        <v>1253</v>
      </c>
      <c r="E330" s="63" t="s">
        <v>1254</v>
      </c>
      <c r="F330" s="63" t="s">
        <v>1353</v>
      </c>
      <c r="G330" s="63" t="s">
        <v>1058</v>
      </c>
      <c r="H330" s="63" t="s">
        <v>1256</v>
      </c>
      <c r="I330" s="63" t="s">
        <v>1054</v>
      </c>
      <c r="J330" s="64">
        <v>250</v>
      </c>
      <c r="K330">
        <v>3</v>
      </c>
      <c r="L330">
        <v>2</v>
      </c>
      <c r="M330">
        <v>3</v>
      </c>
      <c r="N330">
        <v>2</v>
      </c>
      <c r="O330" s="64">
        <v>2500</v>
      </c>
    </row>
    <row r="331" spans="1:15">
      <c r="A331" s="63" t="s">
        <v>81</v>
      </c>
      <c r="B331" s="63" t="s">
        <v>942</v>
      </c>
      <c r="C331" s="63" t="s">
        <v>1185</v>
      </c>
      <c r="D331" s="63" t="s">
        <v>1965</v>
      </c>
      <c r="E331" s="63" t="s">
        <v>1050</v>
      </c>
      <c r="F331" s="63" t="s">
        <v>1186</v>
      </c>
      <c r="G331" s="63" t="s">
        <v>1087</v>
      </c>
      <c r="H331" s="63" t="s">
        <v>1053</v>
      </c>
      <c r="I331" s="63" t="s">
        <v>1054</v>
      </c>
      <c r="J331" s="64">
        <v>40</v>
      </c>
      <c r="K331">
        <v>5</v>
      </c>
      <c r="L331">
        <v>5</v>
      </c>
      <c r="M331">
        <v>5</v>
      </c>
      <c r="N331">
        <v>5</v>
      </c>
      <c r="O331" s="64">
        <v>800</v>
      </c>
    </row>
    <row r="332" spans="1:15">
      <c r="A332" s="63" t="s">
        <v>81</v>
      </c>
      <c r="B332" s="63" t="s">
        <v>942</v>
      </c>
      <c r="C332" s="63" t="s">
        <v>1116</v>
      </c>
      <c r="D332" s="63" t="s">
        <v>1965</v>
      </c>
      <c r="E332" s="63" t="s">
        <v>1050</v>
      </c>
      <c r="F332" s="63" t="s">
        <v>1117</v>
      </c>
      <c r="G332" s="63" t="s">
        <v>1052</v>
      </c>
      <c r="H332" s="63" t="s">
        <v>1053</v>
      </c>
      <c r="I332" s="63" t="s">
        <v>1054</v>
      </c>
      <c r="J332" s="64">
        <v>50</v>
      </c>
      <c r="K332">
        <v>1</v>
      </c>
      <c r="L332">
        <v>1</v>
      </c>
      <c r="M332">
        <v>1</v>
      </c>
      <c r="N332">
        <v>1</v>
      </c>
      <c r="O332" s="64">
        <v>200</v>
      </c>
    </row>
    <row r="333" spans="1:15">
      <c r="A333" s="63" t="s">
        <v>81</v>
      </c>
      <c r="B333" s="63" t="s">
        <v>942</v>
      </c>
      <c r="C333" s="63" t="s">
        <v>1179</v>
      </c>
      <c r="D333" s="63" t="s">
        <v>1965</v>
      </c>
      <c r="E333" s="63" t="s">
        <v>1050</v>
      </c>
      <c r="F333" s="63" t="s">
        <v>1180</v>
      </c>
      <c r="G333" s="63" t="s">
        <v>1087</v>
      </c>
      <c r="H333" s="63" t="s">
        <v>1053</v>
      </c>
      <c r="I333" s="63" t="s">
        <v>1054</v>
      </c>
      <c r="J333" s="64">
        <v>900</v>
      </c>
      <c r="K333">
        <v>1</v>
      </c>
      <c r="L333">
        <v>0</v>
      </c>
      <c r="M333">
        <v>0</v>
      </c>
      <c r="N333">
        <v>1</v>
      </c>
      <c r="O333" s="64">
        <v>1800</v>
      </c>
    </row>
    <row r="334" spans="1:15">
      <c r="A334" s="63" t="s">
        <v>81</v>
      </c>
      <c r="B334" s="63" t="s">
        <v>942</v>
      </c>
      <c r="C334" s="63" t="s">
        <v>1177</v>
      </c>
      <c r="D334" s="63" t="s">
        <v>1967</v>
      </c>
      <c r="E334" s="63" t="s">
        <v>1050</v>
      </c>
      <c r="F334" s="63" t="s">
        <v>1178</v>
      </c>
      <c r="G334" s="63" t="s">
        <v>1087</v>
      </c>
      <c r="H334" s="63" t="s">
        <v>1053</v>
      </c>
      <c r="I334" s="63" t="s">
        <v>1054</v>
      </c>
      <c r="J334" s="64">
        <v>40</v>
      </c>
      <c r="K334">
        <v>1</v>
      </c>
      <c r="L334">
        <v>1</v>
      </c>
      <c r="M334">
        <v>1</v>
      </c>
      <c r="N334">
        <v>1</v>
      </c>
      <c r="O334" s="64">
        <v>160</v>
      </c>
    </row>
    <row r="335" spans="1:15">
      <c r="A335" s="63" t="s">
        <v>81</v>
      </c>
      <c r="B335" s="63" t="s">
        <v>942</v>
      </c>
      <c r="C335" s="63" t="s">
        <v>1354</v>
      </c>
      <c r="D335" s="63" t="s">
        <v>1913</v>
      </c>
      <c r="E335" s="63" t="s">
        <v>2002</v>
      </c>
      <c r="F335" s="63" t="s">
        <v>1355</v>
      </c>
      <c r="G335" s="63" t="s">
        <v>1058</v>
      </c>
      <c r="H335" s="63" t="s">
        <v>1092</v>
      </c>
      <c r="I335" s="63" t="s">
        <v>1054</v>
      </c>
      <c r="J335" s="64">
        <v>300</v>
      </c>
      <c r="K335">
        <v>2</v>
      </c>
      <c r="L335">
        <v>2</v>
      </c>
      <c r="M335">
        <v>2</v>
      </c>
      <c r="N335">
        <v>2</v>
      </c>
      <c r="O335" s="64">
        <v>2400</v>
      </c>
    </row>
    <row r="336" spans="1:15">
      <c r="A336" s="63" t="s">
        <v>81</v>
      </c>
      <c r="B336" s="63" t="s">
        <v>942</v>
      </c>
      <c r="C336" s="63" t="s">
        <v>1108</v>
      </c>
      <c r="D336" s="63" t="s">
        <v>1965</v>
      </c>
      <c r="E336" s="63" t="s">
        <v>1050</v>
      </c>
      <c r="F336" s="63" t="s">
        <v>1109</v>
      </c>
      <c r="G336" s="63" t="s">
        <v>1052</v>
      </c>
      <c r="H336" s="63" t="s">
        <v>1053</v>
      </c>
      <c r="I336" s="63" t="s">
        <v>1054</v>
      </c>
      <c r="J336" s="64">
        <v>600</v>
      </c>
      <c r="K336">
        <v>1</v>
      </c>
      <c r="L336">
        <v>1</v>
      </c>
      <c r="M336">
        <v>1</v>
      </c>
      <c r="N336">
        <v>1</v>
      </c>
      <c r="O336" s="64">
        <v>2400</v>
      </c>
    </row>
    <row r="337" spans="1:15">
      <c r="A337" s="63" t="s">
        <v>81</v>
      </c>
      <c r="B337" s="63" t="s">
        <v>942</v>
      </c>
      <c r="C337" s="63" t="s">
        <v>1126</v>
      </c>
      <c r="D337" s="63" t="s">
        <v>1906</v>
      </c>
      <c r="E337" s="63" t="s">
        <v>1067</v>
      </c>
      <c r="F337" s="63" t="s">
        <v>1127</v>
      </c>
      <c r="G337" s="63" t="s">
        <v>1058</v>
      </c>
      <c r="H337" s="63" t="s">
        <v>1070</v>
      </c>
      <c r="I337" s="63" t="s">
        <v>1054</v>
      </c>
      <c r="J337" s="64">
        <v>100</v>
      </c>
      <c r="K337">
        <v>5</v>
      </c>
      <c r="L337">
        <v>5</v>
      </c>
      <c r="M337">
        <v>0</v>
      </c>
      <c r="N337">
        <v>5</v>
      </c>
      <c r="O337" s="64">
        <v>1500</v>
      </c>
    </row>
    <row r="338" spans="1:15">
      <c r="A338" s="63" t="s">
        <v>81</v>
      </c>
      <c r="B338" s="63" t="s">
        <v>938</v>
      </c>
      <c r="C338" s="63" t="s">
        <v>1389</v>
      </c>
      <c r="D338" s="63" t="s">
        <v>1906</v>
      </c>
      <c r="E338" s="63" t="s">
        <v>1067</v>
      </c>
      <c r="F338" s="63" t="s">
        <v>1390</v>
      </c>
      <c r="G338" s="63" t="s">
        <v>1391</v>
      </c>
      <c r="H338" s="63" t="s">
        <v>1070</v>
      </c>
      <c r="I338" s="63" t="s">
        <v>1054</v>
      </c>
      <c r="J338" s="64">
        <v>100</v>
      </c>
      <c r="K338">
        <v>10</v>
      </c>
      <c r="L338">
        <v>10</v>
      </c>
      <c r="M338">
        <v>10</v>
      </c>
      <c r="N338">
        <v>10</v>
      </c>
      <c r="O338" s="64">
        <v>4000</v>
      </c>
    </row>
    <row r="339" spans="1:15">
      <c r="A339" s="63" t="s">
        <v>27</v>
      </c>
      <c r="B339" s="63" t="s">
        <v>170</v>
      </c>
      <c r="C339" s="63" t="s">
        <v>1236</v>
      </c>
      <c r="D339" s="63" t="s">
        <v>1149</v>
      </c>
      <c r="E339" s="63" t="s">
        <v>2005</v>
      </c>
      <c r="F339" s="63" t="s">
        <v>1237</v>
      </c>
      <c r="G339" s="63"/>
      <c r="H339" s="63" t="s">
        <v>1151</v>
      </c>
      <c r="I339" s="63" t="s">
        <v>1054</v>
      </c>
      <c r="J339" s="64">
        <v>500</v>
      </c>
      <c r="K339">
        <v>1</v>
      </c>
      <c r="L339">
        <v>0</v>
      </c>
      <c r="M339">
        <v>0</v>
      </c>
      <c r="N339">
        <v>1</v>
      </c>
      <c r="O339" s="64">
        <v>1000</v>
      </c>
    </row>
    <row r="340" spans="1:15">
      <c r="A340" s="63" t="s">
        <v>81</v>
      </c>
      <c r="B340" s="63" t="s">
        <v>942</v>
      </c>
      <c r="C340" s="63" t="s">
        <v>1121</v>
      </c>
      <c r="D340" s="63" t="s">
        <v>1122</v>
      </c>
      <c r="E340" s="63" t="s">
        <v>2003</v>
      </c>
      <c r="F340" s="63" t="s">
        <v>1124</v>
      </c>
      <c r="G340" s="63" t="s">
        <v>1087</v>
      </c>
      <c r="H340" s="63" t="s">
        <v>1125</v>
      </c>
      <c r="I340" s="63" t="s">
        <v>1054</v>
      </c>
      <c r="J340" s="64">
        <v>50</v>
      </c>
      <c r="K340">
        <v>0</v>
      </c>
      <c r="L340">
        <v>20</v>
      </c>
      <c r="M340">
        <v>0</v>
      </c>
      <c r="N340">
        <v>0</v>
      </c>
      <c r="O340" s="64">
        <v>1000</v>
      </c>
    </row>
    <row r="341" spans="1:15">
      <c r="A341" s="63" t="s">
        <v>81</v>
      </c>
      <c r="B341" s="63" t="s">
        <v>943</v>
      </c>
      <c r="C341" s="63" t="s">
        <v>1121</v>
      </c>
      <c r="D341" s="63" t="s">
        <v>1122</v>
      </c>
      <c r="E341" s="63" t="s">
        <v>2003</v>
      </c>
      <c r="F341" s="63" t="s">
        <v>1124</v>
      </c>
      <c r="G341" s="63" t="s">
        <v>1087</v>
      </c>
      <c r="H341" s="63" t="s">
        <v>1125</v>
      </c>
      <c r="I341" s="63" t="s">
        <v>1054</v>
      </c>
      <c r="J341" s="64">
        <v>50</v>
      </c>
      <c r="K341">
        <v>0</v>
      </c>
      <c r="L341">
        <v>1</v>
      </c>
      <c r="M341">
        <v>20</v>
      </c>
      <c r="N341">
        <v>0</v>
      </c>
      <c r="O341" s="64">
        <v>1050</v>
      </c>
    </row>
    <row r="342" spans="1:15">
      <c r="A342" s="63" t="s">
        <v>81</v>
      </c>
      <c r="B342" s="63" t="s">
        <v>943</v>
      </c>
      <c r="C342" s="63" t="s">
        <v>1060</v>
      </c>
      <c r="D342" s="63" t="s">
        <v>1061</v>
      </c>
      <c r="E342" s="63" t="s">
        <v>1050</v>
      </c>
      <c r="F342" s="63" t="s">
        <v>1062</v>
      </c>
      <c r="G342" s="63" t="s">
        <v>1063</v>
      </c>
      <c r="H342" s="63" t="s">
        <v>1064</v>
      </c>
      <c r="I342" s="63" t="s">
        <v>1054</v>
      </c>
      <c r="J342" s="64">
        <v>300</v>
      </c>
      <c r="K342">
        <v>1</v>
      </c>
      <c r="L342">
        <v>2</v>
      </c>
      <c r="M342">
        <v>2</v>
      </c>
      <c r="N342">
        <v>1</v>
      </c>
      <c r="O342" s="64">
        <v>1800</v>
      </c>
    </row>
    <row r="343" spans="1:15">
      <c r="A343" s="63" t="s">
        <v>81</v>
      </c>
      <c r="B343" s="63" t="s">
        <v>943</v>
      </c>
      <c r="C343" s="63" t="s">
        <v>1397</v>
      </c>
      <c r="D343" s="63" t="s">
        <v>1296</v>
      </c>
      <c r="E343" s="63" t="s">
        <v>1297</v>
      </c>
      <c r="F343" s="63" t="s">
        <v>1398</v>
      </c>
      <c r="G343" s="63" t="s">
        <v>1087</v>
      </c>
      <c r="H343" s="63" t="s">
        <v>1299</v>
      </c>
      <c r="I343" s="63" t="s">
        <v>1054</v>
      </c>
      <c r="J343" s="64">
        <v>1000</v>
      </c>
      <c r="K343">
        <v>0</v>
      </c>
      <c r="L343">
        <v>2</v>
      </c>
      <c r="M343">
        <v>2</v>
      </c>
      <c r="N343">
        <v>0</v>
      </c>
      <c r="O343" s="64">
        <v>4000</v>
      </c>
    </row>
    <row r="344" spans="1:15">
      <c r="A344" s="63" t="s">
        <v>81</v>
      </c>
      <c r="B344" s="63" t="s">
        <v>943</v>
      </c>
      <c r="C344" s="63" t="s">
        <v>1387</v>
      </c>
      <c r="D344" s="63" t="s">
        <v>1296</v>
      </c>
      <c r="E344" s="63" t="s">
        <v>1297</v>
      </c>
      <c r="F344" s="63" t="s">
        <v>1388</v>
      </c>
      <c r="G344" s="63" t="s">
        <v>1087</v>
      </c>
      <c r="H344" s="63" t="s">
        <v>1299</v>
      </c>
      <c r="I344" s="63" t="s">
        <v>1054</v>
      </c>
      <c r="J344" s="64">
        <v>500</v>
      </c>
      <c r="K344">
        <v>0</v>
      </c>
      <c r="L344">
        <v>2</v>
      </c>
      <c r="M344">
        <v>2</v>
      </c>
      <c r="N344">
        <v>0</v>
      </c>
      <c r="O344" s="64">
        <v>2000</v>
      </c>
    </row>
    <row r="345" spans="1:15">
      <c r="A345" s="63" t="s">
        <v>81</v>
      </c>
      <c r="B345" s="63" t="s">
        <v>943</v>
      </c>
      <c r="C345" s="63" t="s">
        <v>1102</v>
      </c>
      <c r="D345" s="63" t="s">
        <v>1906</v>
      </c>
      <c r="E345" s="63" t="s">
        <v>1067</v>
      </c>
      <c r="F345" s="63" t="s">
        <v>1104</v>
      </c>
      <c r="G345" s="63" t="s">
        <v>1105</v>
      </c>
      <c r="H345" s="63" t="s">
        <v>1070</v>
      </c>
      <c r="I345" s="63" t="s">
        <v>1054</v>
      </c>
      <c r="J345" s="64">
        <v>200</v>
      </c>
      <c r="K345">
        <v>0</v>
      </c>
      <c r="L345">
        <v>3</v>
      </c>
      <c r="M345">
        <v>3</v>
      </c>
      <c r="N345">
        <v>0</v>
      </c>
      <c r="O345" s="64">
        <v>1200</v>
      </c>
    </row>
    <row r="346" spans="1:15">
      <c r="A346" s="63" t="s">
        <v>81</v>
      </c>
      <c r="B346" s="63" t="s">
        <v>943</v>
      </c>
      <c r="C346" s="63" t="s">
        <v>1352</v>
      </c>
      <c r="D346" s="63" t="s">
        <v>1253</v>
      </c>
      <c r="E346" s="63" t="s">
        <v>1254</v>
      </c>
      <c r="F346" s="63" t="s">
        <v>1353</v>
      </c>
      <c r="G346" s="63" t="s">
        <v>1058</v>
      </c>
      <c r="H346" s="63" t="s">
        <v>1256</v>
      </c>
      <c r="I346" s="63" t="s">
        <v>1054</v>
      </c>
      <c r="J346" s="64">
        <v>250</v>
      </c>
      <c r="K346">
        <v>0</v>
      </c>
      <c r="L346">
        <v>0</v>
      </c>
      <c r="M346">
        <v>5</v>
      </c>
      <c r="N346">
        <v>0</v>
      </c>
      <c r="O346" s="64">
        <v>1250</v>
      </c>
    </row>
    <row r="347" spans="1:15">
      <c r="A347" s="63" t="s">
        <v>81</v>
      </c>
      <c r="B347" s="63" t="s">
        <v>943</v>
      </c>
      <c r="C347" s="63" t="s">
        <v>1073</v>
      </c>
      <c r="D347" s="63" t="s">
        <v>1966</v>
      </c>
      <c r="E347" s="63" t="s">
        <v>1050</v>
      </c>
      <c r="F347" s="63" t="s">
        <v>1074</v>
      </c>
      <c r="G347" s="63" t="s">
        <v>1058</v>
      </c>
      <c r="H347" s="63" t="s">
        <v>1199</v>
      </c>
      <c r="I347" s="63" t="s">
        <v>1054</v>
      </c>
      <c r="J347" s="64">
        <v>350</v>
      </c>
      <c r="K347">
        <v>0</v>
      </c>
      <c r="L347">
        <v>0</v>
      </c>
      <c r="M347">
        <v>4</v>
      </c>
      <c r="N347">
        <v>0</v>
      </c>
      <c r="O347" s="64">
        <v>1400</v>
      </c>
    </row>
    <row r="348" spans="1:15">
      <c r="A348" s="63" t="s">
        <v>81</v>
      </c>
      <c r="B348" s="63" t="s">
        <v>943</v>
      </c>
      <c r="C348" s="63" t="s">
        <v>1049</v>
      </c>
      <c r="D348" s="63" t="s">
        <v>1965</v>
      </c>
      <c r="E348" s="63" t="s">
        <v>1050</v>
      </c>
      <c r="F348" s="63" t="s">
        <v>1051</v>
      </c>
      <c r="G348" s="63" t="s">
        <v>1052</v>
      </c>
      <c r="H348" s="63" t="s">
        <v>1053</v>
      </c>
      <c r="I348" s="63" t="s">
        <v>1054</v>
      </c>
      <c r="J348" s="64">
        <v>50</v>
      </c>
      <c r="K348">
        <v>1</v>
      </c>
      <c r="L348">
        <v>1</v>
      </c>
      <c r="M348">
        <v>2</v>
      </c>
      <c r="N348">
        <v>1</v>
      </c>
      <c r="O348" s="64">
        <v>250</v>
      </c>
    </row>
    <row r="349" spans="1:15">
      <c r="A349" s="63" t="s">
        <v>81</v>
      </c>
      <c r="B349" s="63" t="s">
        <v>943</v>
      </c>
      <c r="C349" s="63" t="s">
        <v>1106</v>
      </c>
      <c r="D349" s="63" t="s">
        <v>1965</v>
      </c>
      <c r="E349" s="63" t="s">
        <v>1050</v>
      </c>
      <c r="F349" s="63" t="s">
        <v>1107</v>
      </c>
      <c r="G349" s="63" t="s">
        <v>1052</v>
      </c>
      <c r="H349" s="63" t="s">
        <v>1053</v>
      </c>
      <c r="I349" s="63" t="s">
        <v>1054</v>
      </c>
      <c r="J349" s="64">
        <v>60</v>
      </c>
      <c r="K349">
        <v>0</v>
      </c>
      <c r="L349">
        <v>0</v>
      </c>
      <c r="M349">
        <v>1</v>
      </c>
      <c r="N349">
        <v>0</v>
      </c>
      <c r="O349" s="64">
        <v>60</v>
      </c>
    </row>
    <row r="350" spans="1:15">
      <c r="A350" s="63" t="s">
        <v>81</v>
      </c>
      <c r="B350" s="63" t="s">
        <v>943</v>
      </c>
      <c r="C350" s="63" t="s">
        <v>1179</v>
      </c>
      <c r="D350" s="63" t="s">
        <v>1965</v>
      </c>
      <c r="E350" s="63" t="s">
        <v>1050</v>
      </c>
      <c r="F350" s="63" t="s">
        <v>1180</v>
      </c>
      <c r="G350" s="63" t="s">
        <v>1087</v>
      </c>
      <c r="H350" s="63" t="s">
        <v>1053</v>
      </c>
      <c r="I350" s="63" t="s">
        <v>1054</v>
      </c>
      <c r="J350" s="64">
        <v>900</v>
      </c>
      <c r="K350">
        <v>0</v>
      </c>
      <c r="L350">
        <v>1</v>
      </c>
      <c r="M350">
        <v>1</v>
      </c>
      <c r="N350">
        <v>0</v>
      </c>
      <c r="O350" s="64">
        <v>1800</v>
      </c>
    </row>
    <row r="351" spans="1:15">
      <c r="A351" s="63" t="s">
        <v>81</v>
      </c>
      <c r="B351" s="63" t="s">
        <v>943</v>
      </c>
      <c r="C351" s="63" t="s">
        <v>1116</v>
      </c>
      <c r="D351" s="63" t="s">
        <v>1965</v>
      </c>
      <c r="E351" s="63" t="s">
        <v>1050</v>
      </c>
      <c r="F351" s="63" t="s">
        <v>1117</v>
      </c>
      <c r="G351" s="63" t="s">
        <v>1052</v>
      </c>
      <c r="H351" s="63" t="s">
        <v>1053</v>
      </c>
      <c r="I351" s="63" t="s">
        <v>1054</v>
      </c>
      <c r="J351" s="64">
        <v>50</v>
      </c>
      <c r="K351">
        <v>1</v>
      </c>
      <c r="L351">
        <v>1</v>
      </c>
      <c r="M351">
        <v>1</v>
      </c>
      <c r="N351">
        <v>1</v>
      </c>
      <c r="O351" s="64">
        <v>200</v>
      </c>
    </row>
    <row r="352" spans="1:15">
      <c r="A352" s="63" t="s">
        <v>81</v>
      </c>
      <c r="B352" s="63" t="s">
        <v>943</v>
      </c>
      <c r="C352" s="63" t="s">
        <v>1075</v>
      </c>
      <c r="D352" s="63" t="s">
        <v>1965</v>
      </c>
      <c r="E352" s="63" t="s">
        <v>1050</v>
      </c>
      <c r="F352" s="63" t="s">
        <v>1076</v>
      </c>
      <c r="G352" s="63" t="s">
        <v>1052</v>
      </c>
      <c r="H352" s="63" t="s">
        <v>1053</v>
      </c>
      <c r="I352" s="63" t="s">
        <v>1054</v>
      </c>
      <c r="J352" s="64">
        <v>500</v>
      </c>
      <c r="K352">
        <v>1</v>
      </c>
      <c r="L352">
        <v>1</v>
      </c>
      <c r="M352">
        <v>1</v>
      </c>
      <c r="N352">
        <v>1</v>
      </c>
      <c r="O352" s="64">
        <v>2000</v>
      </c>
    </row>
    <row r="353" spans="1:15">
      <c r="A353" s="63" t="s">
        <v>81</v>
      </c>
      <c r="B353" s="63" t="s">
        <v>947</v>
      </c>
      <c r="C353" s="63" t="s">
        <v>1073</v>
      </c>
      <c r="D353" s="63" t="s">
        <v>1966</v>
      </c>
      <c r="E353" s="63" t="s">
        <v>1050</v>
      </c>
      <c r="F353" s="63" t="s">
        <v>1074</v>
      </c>
      <c r="G353" s="63" t="s">
        <v>1058</v>
      </c>
      <c r="H353" s="63" t="s">
        <v>1199</v>
      </c>
      <c r="I353" s="63" t="s">
        <v>1054</v>
      </c>
      <c r="J353" s="64">
        <v>350</v>
      </c>
      <c r="K353">
        <v>0</v>
      </c>
      <c r="L353">
        <v>1</v>
      </c>
      <c r="M353">
        <v>0</v>
      </c>
      <c r="N353">
        <v>0</v>
      </c>
      <c r="O353" s="64">
        <v>350</v>
      </c>
    </row>
    <row r="354" spans="1:15">
      <c r="A354" s="63" t="s">
        <v>81</v>
      </c>
      <c r="B354" s="63" t="s">
        <v>947</v>
      </c>
      <c r="C354" s="63" t="s">
        <v>1106</v>
      </c>
      <c r="D354" s="63" t="s">
        <v>1965</v>
      </c>
      <c r="E354" s="63" t="s">
        <v>1050</v>
      </c>
      <c r="F354" s="63" t="s">
        <v>1107</v>
      </c>
      <c r="G354" s="63" t="s">
        <v>1052</v>
      </c>
      <c r="H354" s="63" t="s">
        <v>1053</v>
      </c>
      <c r="I354" s="63" t="s">
        <v>1054</v>
      </c>
      <c r="J354" s="64">
        <v>60</v>
      </c>
      <c r="K354">
        <v>0</v>
      </c>
      <c r="L354">
        <v>2</v>
      </c>
      <c r="M354">
        <v>0</v>
      </c>
      <c r="N354">
        <v>0</v>
      </c>
      <c r="O354" s="64">
        <v>120</v>
      </c>
    </row>
    <row r="355" spans="1:15">
      <c r="A355" s="63" t="s">
        <v>81</v>
      </c>
      <c r="B355" s="63" t="s">
        <v>947</v>
      </c>
      <c r="C355" s="63" t="s">
        <v>1049</v>
      </c>
      <c r="D355" s="63" t="s">
        <v>1965</v>
      </c>
      <c r="E355" s="63" t="s">
        <v>1050</v>
      </c>
      <c r="F355" s="63" t="s">
        <v>1051</v>
      </c>
      <c r="G355" s="63" t="s">
        <v>1052</v>
      </c>
      <c r="H355" s="63" t="s">
        <v>1053</v>
      </c>
      <c r="I355" s="63" t="s">
        <v>1054</v>
      </c>
      <c r="J355" s="64">
        <v>50</v>
      </c>
      <c r="K355">
        <v>0</v>
      </c>
      <c r="L355">
        <v>2</v>
      </c>
      <c r="M355">
        <v>0</v>
      </c>
      <c r="N355">
        <v>0</v>
      </c>
      <c r="O355" s="64">
        <v>100</v>
      </c>
    </row>
    <row r="356" spans="1:15">
      <c r="A356" s="63" t="s">
        <v>81</v>
      </c>
      <c r="B356" s="63" t="s">
        <v>947</v>
      </c>
      <c r="C356" s="63" t="s">
        <v>1075</v>
      </c>
      <c r="D356" s="63" t="s">
        <v>1965</v>
      </c>
      <c r="E356" s="63" t="s">
        <v>1050</v>
      </c>
      <c r="F356" s="63" t="s">
        <v>1076</v>
      </c>
      <c r="G356" s="63" t="s">
        <v>1052</v>
      </c>
      <c r="H356" s="63" t="s">
        <v>1053</v>
      </c>
      <c r="I356" s="63" t="s">
        <v>1054</v>
      </c>
      <c r="J356" s="64">
        <v>500</v>
      </c>
      <c r="K356">
        <v>0</v>
      </c>
      <c r="L356">
        <v>1</v>
      </c>
      <c r="M356">
        <v>0</v>
      </c>
      <c r="N356">
        <v>0</v>
      </c>
      <c r="O356" s="64">
        <v>500</v>
      </c>
    </row>
    <row r="357" spans="1:15">
      <c r="A357" s="63" t="s">
        <v>81</v>
      </c>
      <c r="B357" s="63" t="s">
        <v>947</v>
      </c>
      <c r="C357" s="63" t="s">
        <v>1121</v>
      </c>
      <c r="D357" s="63" t="s">
        <v>1122</v>
      </c>
      <c r="E357" s="63" t="s">
        <v>2003</v>
      </c>
      <c r="F357" s="63" t="s">
        <v>1124</v>
      </c>
      <c r="G357" s="63" t="s">
        <v>1087</v>
      </c>
      <c r="H357" s="63" t="s">
        <v>1125</v>
      </c>
      <c r="I357" s="63" t="s">
        <v>1054</v>
      </c>
      <c r="J357" s="64">
        <v>50</v>
      </c>
      <c r="K357">
        <v>0</v>
      </c>
      <c r="L357">
        <v>25</v>
      </c>
      <c r="M357">
        <v>0</v>
      </c>
      <c r="N357">
        <v>0</v>
      </c>
      <c r="O357" s="64">
        <v>1250</v>
      </c>
    </row>
    <row r="358" spans="1:15">
      <c r="A358" s="63" t="s">
        <v>81</v>
      </c>
      <c r="B358" s="63" t="s">
        <v>947</v>
      </c>
      <c r="C358" s="63" t="s">
        <v>1215</v>
      </c>
      <c r="D358" s="63" t="s">
        <v>1967</v>
      </c>
      <c r="E358" s="63" t="s">
        <v>1050</v>
      </c>
      <c r="F358" s="63" t="s">
        <v>1216</v>
      </c>
      <c r="G358" s="63" t="s">
        <v>1217</v>
      </c>
      <c r="H358" s="63" t="s">
        <v>1053</v>
      </c>
      <c r="I358" s="63" t="s">
        <v>1054</v>
      </c>
      <c r="J358" s="64">
        <v>200</v>
      </c>
      <c r="K358">
        <v>0</v>
      </c>
      <c r="L358">
        <v>2</v>
      </c>
      <c r="M358">
        <v>0</v>
      </c>
      <c r="N358">
        <v>0</v>
      </c>
      <c r="O358" s="64">
        <v>400</v>
      </c>
    </row>
    <row r="359" spans="1:15">
      <c r="A359" s="63" t="s">
        <v>81</v>
      </c>
      <c r="B359" s="63" t="s">
        <v>947</v>
      </c>
      <c r="C359" s="63" t="s">
        <v>1102</v>
      </c>
      <c r="D359" s="63" t="s">
        <v>1906</v>
      </c>
      <c r="E359" s="63" t="s">
        <v>1067</v>
      </c>
      <c r="F359" s="63" t="s">
        <v>1104</v>
      </c>
      <c r="G359" s="63" t="s">
        <v>1105</v>
      </c>
      <c r="H359" s="63" t="s">
        <v>1070</v>
      </c>
      <c r="I359" s="63" t="s">
        <v>1054</v>
      </c>
      <c r="J359" s="64">
        <v>200</v>
      </c>
      <c r="K359">
        <v>0</v>
      </c>
      <c r="L359">
        <v>2</v>
      </c>
      <c r="M359">
        <v>0</v>
      </c>
      <c r="N359">
        <v>0</v>
      </c>
      <c r="O359" s="64">
        <v>400</v>
      </c>
    </row>
    <row r="360" spans="1:15">
      <c r="A360" s="63" t="s">
        <v>81</v>
      </c>
      <c r="B360" s="63" t="s">
        <v>947</v>
      </c>
      <c r="C360" s="63" t="s">
        <v>1354</v>
      </c>
      <c r="D360" s="63" t="s">
        <v>1913</v>
      </c>
      <c r="E360" s="63" t="s">
        <v>2002</v>
      </c>
      <c r="F360" s="63" t="s">
        <v>1355</v>
      </c>
      <c r="G360" s="63" t="s">
        <v>1058</v>
      </c>
      <c r="H360" s="63" t="s">
        <v>1092</v>
      </c>
      <c r="I360" s="63" t="s">
        <v>1054</v>
      </c>
      <c r="J360" s="64">
        <v>300</v>
      </c>
      <c r="K360">
        <v>2</v>
      </c>
      <c r="L360">
        <v>1</v>
      </c>
      <c r="M360">
        <v>2</v>
      </c>
      <c r="N360">
        <v>2</v>
      </c>
      <c r="O360" s="64">
        <v>2100</v>
      </c>
    </row>
    <row r="361" spans="1:15">
      <c r="A361" s="63" t="s">
        <v>81</v>
      </c>
      <c r="B361" s="63" t="s">
        <v>947</v>
      </c>
      <c r="C361" s="63" t="s">
        <v>1352</v>
      </c>
      <c r="D361" s="63" t="s">
        <v>1253</v>
      </c>
      <c r="E361" s="63" t="s">
        <v>1254</v>
      </c>
      <c r="F361" s="63" t="s">
        <v>1353</v>
      </c>
      <c r="G361" s="63" t="s">
        <v>1058</v>
      </c>
      <c r="H361" s="63" t="s">
        <v>1256</v>
      </c>
      <c r="I361" s="63" t="s">
        <v>1054</v>
      </c>
      <c r="J361" s="64">
        <v>250</v>
      </c>
      <c r="K361">
        <v>0</v>
      </c>
      <c r="L361">
        <v>2</v>
      </c>
      <c r="M361">
        <v>0</v>
      </c>
      <c r="N361">
        <v>0</v>
      </c>
      <c r="O361" s="64">
        <v>500</v>
      </c>
    </row>
    <row r="362" spans="1:15">
      <c r="A362" s="63" t="s">
        <v>81</v>
      </c>
      <c r="B362" s="63" t="s">
        <v>948</v>
      </c>
      <c r="C362" s="63" t="s">
        <v>1093</v>
      </c>
      <c r="D362" s="63" t="s">
        <v>1921</v>
      </c>
      <c r="E362" s="63" t="s">
        <v>1094</v>
      </c>
      <c r="F362" s="63" t="s">
        <v>1095</v>
      </c>
      <c r="G362" s="63" t="s">
        <v>1087</v>
      </c>
      <c r="H362" s="63" t="s">
        <v>1096</v>
      </c>
      <c r="I362" s="63" t="s">
        <v>1097</v>
      </c>
      <c r="J362" s="64">
        <v>40000</v>
      </c>
      <c r="K362">
        <v>1</v>
      </c>
      <c r="L362">
        <v>1</v>
      </c>
      <c r="M362">
        <v>1</v>
      </c>
      <c r="N362">
        <v>1</v>
      </c>
      <c r="O362" s="64">
        <v>160000</v>
      </c>
    </row>
    <row r="363" spans="1:15">
      <c r="A363" s="63" t="s">
        <v>81</v>
      </c>
      <c r="B363" s="63" t="s">
        <v>948</v>
      </c>
      <c r="C363" s="63" t="s">
        <v>1146</v>
      </c>
      <c r="D363" s="63" t="s">
        <v>1921</v>
      </c>
      <c r="E363" s="63" t="s">
        <v>1094</v>
      </c>
      <c r="F363" s="63" t="s">
        <v>1147</v>
      </c>
      <c r="G363" s="63" t="s">
        <v>1087</v>
      </c>
      <c r="H363" s="63" t="s">
        <v>1096</v>
      </c>
      <c r="I363" s="63" t="s">
        <v>1097</v>
      </c>
      <c r="J363" s="64">
        <v>40000</v>
      </c>
      <c r="K363">
        <v>0</v>
      </c>
      <c r="L363">
        <v>1</v>
      </c>
      <c r="M363">
        <v>1</v>
      </c>
      <c r="N363">
        <v>0</v>
      </c>
      <c r="O363" s="64">
        <v>80000</v>
      </c>
    </row>
    <row r="364" spans="1:15">
      <c r="A364" s="63" t="s">
        <v>81</v>
      </c>
      <c r="B364" s="63" t="s">
        <v>948</v>
      </c>
      <c r="C364" s="63" t="s">
        <v>1368</v>
      </c>
      <c r="D364" s="63" t="s">
        <v>1369</v>
      </c>
      <c r="E364" s="63" t="s">
        <v>1370</v>
      </c>
      <c r="F364" s="63" t="s">
        <v>1371</v>
      </c>
      <c r="G364" s="63" t="s">
        <v>1087</v>
      </c>
      <c r="H364" s="63" t="s">
        <v>1372</v>
      </c>
      <c r="I364" s="63" t="s">
        <v>1097</v>
      </c>
      <c r="J364" s="64">
        <v>23468</v>
      </c>
      <c r="K364">
        <v>1</v>
      </c>
      <c r="L364">
        <v>0</v>
      </c>
      <c r="M364">
        <v>0</v>
      </c>
      <c r="N364">
        <v>0</v>
      </c>
      <c r="O364" s="64">
        <v>23468</v>
      </c>
    </row>
    <row r="365" spans="1:15">
      <c r="A365" s="63" t="s">
        <v>81</v>
      </c>
      <c r="B365" s="63" t="s">
        <v>948</v>
      </c>
      <c r="C365" s="63" t="s">
        <v>1112</v>
      </c>
      <c r="D365" s="63" t="s">
        <v>1968</v>
      </c>
      <c r="E365" s="63" t="s">
        <v>1113</v>
      </c>
      <c r="F365" s="63" t="s">
        <v>1114</v>
      </c>
      <c r="G365" s="63" t="s">
        <v>1087</v>
      </c>
      <c r="H365" s="63" t="s">
        <v>1115</v>
      </c>
      <c r="I365" s="63" t="s">
        <v>1097</v>
      </c>
      <c r="J365" s="64">
        <v>5000</v>
      </c>
      <c r="K365">
        <v>1</v>
      </c>
      <c r="L365">
        <v>0</v>
      </c>
      <c r="M365">
        <v>0</v>
      </c>
      <c r="N365">
        <v>0</v>
      </c>
      <c r="O365" s="64">
        <v>5000</v>
      </c>
    </row>
    <row r="366" spans="1:15">
      <c r="A366" s="63" t="s">
        <v>81</v>
      </c>
      <c r="B366" s="63" t="s">
        <v>948</v>
      </c>
      <c r="C366" s="63" t="s">
        <v>1336</v>
      </c>
      <c r="D366" s="63" t="s">
        <v>1968</v>
      </c>
      <c r="E366" s="63" t="s">
        <v>1113</v>
      </c>
      <c r="F366" s="63" t="s">
        <v>1337</v>
      </c>
      <c r="G366" s="63" t="s">
        <v>1087</v>
      </c>
      <c r="H366" s="63" t="s">
        <v>1115</v>
      </c>
      <c r="I366" s="63" t="s">
        <v>1097</v>
      </c>
      <c r="J366" s="64">
        <v>2000</v>
      </c>
      <c r="K366">
        <v>3</v>
      </c>
      <c r="L366">
        <v>0</v>
      </c>
      <c r="M366">
        <v>0</v>
      </c>
      <c r="N366">
        <v>0</v>
      </c>
      <c r="O366" s="64">
        <v>6000</v>
      </c>
    </row>
    <row r="367" spans="1:15">
      <c r="A367" s="63" t="s">
        <v>81</v>
      </c>
      <c r="B367" s="63" t="s">
        <v>948</v>
      </c>
      <c r="C367" s="63" t="s">
        <v>1243</v>
      </c>
      <c r="D367" s="63" t="s">
        <v>1163</v>
      </c>
      <c r="E367" s="63" t="s">
        <v>1164</v>
      </c>
      <c r="F367" s="63" t="s">
        <v>1244</v>
      </c>
      <c r="G367" s="63" t="s">
        <v>1087</v>
      </c>
      <c r="H367" s="63" t="s">
        <v>1166</v>
      </c>
      <c r="I367" s="63" t="s">
        <v>1097</v>
      </c>
      <c r="J367" s="64">
        <v>2250</v>
      </c>
      <c r="K367">
        <v>1</v>
      </c>
      <c r="L367">
        <v>0</v>
      </c>
      <c r="M367">
        <v>0</v>
      </c>
      <c r="N367">
        <v>0</v>
      </c>
      <c r="O367" s="64">
        <v>2250</v>
      </c>
    </row>
    <row r="368" spans="1:15">
      <c r="A368" s="63" t="s">
        <v>81</v>
      </c>
      <c r="B368" s="63" t="s">
        <v>948</v>
      </c>
      <c r="C368" s="63" t="s">
        <v>1238</v>
      </c>
      <c r="D368" s="63" t="s">
        <v>1239</v>
      </c>
      <c r="E368" s="63" t="s">
        <v>1240</v>
      </c>
      <c r="F368" s="63" t="s">
        <v>1241</v>
      </c>
      <c r="G368" s="63" t="s">
        <v>1087</v>
      </c>
      <c r="H368" s="63" t="s">
        <v>1242</v>
      </c>
      <c r="I368" s="63" t="s">
        <v>1097</v>
      </c>
      <c r="J368" s="64">
        <v>10000</v>
      </c>
      <c r="K368">
        <v>0</v>
      </c>
      <c r="L368">
        <v>1</v>
      </c>
      <c r="M368">
        <v>0</v>
      </c>
      <c r="N368">
        <v>0</v>
      </c>
      <c r="O368" s="64">
        <v>10000</v>
      </c>
    </row>
    <row r="369" spans="1:15">
      <c r="A369" s="63" t="s">
        <v>81</v>
      </c>
      <c r="B369" s="63" t="s">
        <v>948</v>
      </c>
      <c r="C369" s="63" t="s">
        <v>1399</v>
      </c>
      <c r="D369" s="63" t="s">
        <v>1968</v>
      </c>
      <c r="E369" s="63" t="s">
        <v>1113</v>
      </c>
      <c r="F369" s="63" t="s">
        <v>1400</v>
      </c>
      <c r="G369" s="63" t="s">
        <v>1087</v>
      </c>
      <c r="H369" s="63" t="s">
        <v>1115</v>
      </c>
      <c r="I369" s="63" t="s">
        <v>1097</v>
      </c>
      <c r="J369" s="64">
        <v>15000</v>
      </c>
      <c r="K369">
        <v>0</v>
      </c>
      <c r="L369">
        <v>1</v>
      </c>
      <c r="M369">
        <v>0</v>
      </c>
      <c r="N369">
        <v>0</v>
      </c>
      <c r="O369" s="64">
        <v>15000</v>
      </c>
    </row>
    <row r="370" spans="1:15">
      <c r="A370" s="63" t="s">
        <v>81</v>
      </c>
      <c r="B370" s="63" t="s">
        <v>948</v>
      </c>
      <c r="C370" s="63" t="s">
        <v>1169</v>
      </c>
      <c r="D370" s="63" t="s">
        <v>1921</v>
      </c>
      <c r="E370" s="63" t="s">
        <v>1094</v>
      </c>
      <c r="F370" s="63" t="s">
        <v>1170</v>
      </c>
      <c r="G370" s="63" t="s">
        <v>1087</v>
      </c>
      <c r="H370" s="63" t="s">
        <v>1096</v>
      </c>
      <c r="I370" s="63" t="s">
        <v>1097</v>
      </c>
      <c r="J370" s="64">
        <v>4000</v>
      </c>
      <c r="K370">
        <v>1</v>
      </c>
      <c r="L370">
        <v>0</v>
      </c>
      <c r="M370">
        <v>1</v>
      </c>
      <c r="N370">
        <v>0</v>
      </c>
      <c r="O370" s="64">
        <v>8000</v>
      </c>
    </row>
    <row r="371" spans="1:15">
      <c r="A371" s="63" t="s">
        <v>81</v>
      </c>
      <c r="B371" s="63" t="s">
        <v>948</v>
      </c>
      <c r="C371" s="63" t="s">
        <v>1162</v>
      </c>
      <c r="D371" s="63" t="s">
        <v>1163</v>
      </c>
      <c r="E371" s="63" t="s">
        <v>1164</v>
      </c>
      <c r="F371" s="63" t="s">
        <v>1165</v>
      </c>
      <c r="G371" s="63" t="s">
        <v>1087</v>
      </c>
      <c r="H371" s="63" t="s">
        <v>1166</v>
      </c>
      <c r="I371" s="63" t="s">
        <v>1097</v>
      </c>
      <c r="J371" s="64">
        <v>22500</v>
      </c>
      <c r="K371">
        <v>1</v>
      </c>
      <c r="L371">
        <v>0</v>
      </c>
      <c r="M371">
        <v>0</v>
      </c>
      <c r="N371">
        <v>0</v>
      </c>
      <c r="O371" s="64">
        <v>22500</v>
      </c>
    </row>
    <row r="372" spans="1:15">
      <c r="A372" s="63" t="s">
        <v>81</v>
      </c>
      <c r="B372" s="63" t="s">
        <v>948</v>
      </c>
      <c r="C372" s="63" t="s">
        <v>1158</v>
      </c>
      <c r="D372" s="63" t="s">
        <v>1967</v>
      </c>
      <c r="E372" s="63" t="s">
        <v>1050</v>
      </c>
      <c r="F372" s="63" t="s">
        <v>1159</v>
      </c>
      <c r="G372" s="63" t="s">
        <v>1087</v>
      </c>
      <c r="H372" s="63" t="s">
        <v>1053</v>
      </c>
      <c r="I372" s="63" t="s">
        <v>1054</v>
      </c>
      <c r="J372" s="64">
        <v>500</v>
      </c>
      <c r="K372">
        <v>1</v>
      </c>
      <c r="L372">
        <v>0</v>
      </c>
      <c r="M372">
        <v>0</v>
      </c>
      <c r="N372">
        <v>0</v>
      </c>
      <c r="O372" s="64">
        <v>500</v>
      </c>
    </row>
    <row r="373" spans="1:15">
      <c r="A373" s="63" t="s">
        <v>81</v>
      </c>
      <c r="B373" s="63" t="s">
        <v>948</v>
      </c>
      <c r="C373" s="63" t="s">
        <v>1098</v>
      </c>
      <c r="D373" s="63" t="s">
        <v>1921</v>
      </c>
      <c r="E373" s="63" t="s">
        <v>1094</v>
      </c>
      <c r="F373" s="63" t="s">
        <v>1099</v>
      </c>
      <c r="G373" s="63" t="s">
        <v>1087</v>
      </c>
      <c r="H373" s="63" t="s">
        <v>1096</v>
      </c>
      <c r="I373" s="63" t="s">
        <v>1097</v>
      </c>
      <c r="J373" s="64">
        <v>14000</v>
      </c>
      <c r="K373">
        <v>0</v>
      </c>
      <c r="L373">
        <v>0</v>
      </c>
      <c r="M373">
        <v>1</v>
      </c>
      <c r="N373">
        <v>0</v>
      </c>
      <c r="O373" s="64">
        <v>14000</v>
      </c>
    </row>
    <row r="374" spans="1:15">
      <c r="A374" s="63" t="s">
        <v>81</v>
      </c>
      <c r="B374" s="63" t="s">
        <v>948</v>
      </c>
      <c r="C374" s="63" t="s">
        <v>1100</v>
      </c>
      <c r="D374" s="63" t="s">
        <v>1965</v>
      </c>
      <c r="E374" s="63" t="s">
        <v>1050</v>
      </c>
      <c r="F374" s="63" t="s">
        <v>1101</v>
      </c>
      <c r="G374" s="63" t="s">
        <v>1087</v>
      </c>
      <c r="H374" s="63" t="s">
        <v>1053</v>
      </c>
      <c r="I374" s="63" t="s">
        <v>1054</v>
      </c>
      <c r="J374" s="64">
        <v>3000</v>
      </c>
      <c r="K374">
        <v>2</v>
      </c>
      <c r="L374">
        <v>0</v>
      </c>
      <c r="M374">
        <v>2</v>
      </c>
      <c r="N374">
        <v>0</v>
      </c>
      <c r="O374" s="64">
        <v>12000</v>
      </c>
    </row>
    <row r="375" spans="1:15">
      <c r="A375" s="63" t="s">
        <v>87</v>
      </c>
      <c r="B375" s="63" t="s">
        <v>1012</v>
      </c>
      <c r="C375" s="63" t="s">
        <v>1377</v>
      </c>
      <c r="D375" s="63" t="s">
        <v>1378</v>
      </c>
      <c r="E375" s="63" t="s">
        <v>1297</v>
      </c>
      <c r="F375" s="63" t="s">
        <v>1379</v>
      </c>
      <c r="G375" s="63" t="s">
        <v>1087</v>
      </c>
      <c r="H375" s="63" t="s">
        <v>1380</v>
      </c>
      <c r="I375" s="63" t="s">
        <v>1097</v>
      </c>
      <c r="J375" s="64">
        <v>1000</v>
      </c>
      <c r="K375">
        <v>2</v>
      </c>
      <c r="L375">
        <v>2</v>
      </c>
      <c r="M375">
        <v>0</v>
      </c>
      <c r="N375">
        <v>1</v>
      </c>
      <c r="O375" s="64">
        <v>5000</v>
      </c>
    </row>
    <row r="376" spans="1:15">
      <c r="A376" s="63" t="s">
        <v>87</v>
      </c>
      <c r="B376" s="63" t="s">
        <v>1012</v>
      </c>
      <c r="C376" s="63" t="s">
        <v>1381</v>
      </c>
      <c r="D376" s="63" t="s">
        <v>1296</v>
      </c>
      <c r="E376" s="63" t="s">
        <v>1297</v>
      </c>
      <c r="F376" s="63" t="s">
        <v>1382</v>
      </c>
      <c r="G376" s="63" t="s">
        <v>1087</v>
      </c>
      <c r="H376" s="63" t="s">
        <v>1299</v>
      </c>
      <c r="I376" s="63" t="s">
        <v>1054</v>
      </c>
      <c r="J376" s="64">
        <v>1000</v>
      </c>
      <c r="K376">
        <v>1</v>
      </c>
      <c r="L376">
        <v>1</v>
      </c>
      <c r="M376">
        <v>1</v>
      </c>
      <c r="N376">
        <v>0</v>
      </c>
      <c r="O376" s="64">
        <v>3000</v>
      </c>
    </row>
    <row r="377" spans="1:15">
      <c r="A377" s="63" t="s">
        <v>87</v>
      </c>
      <c r="B377" s="63" t="s">
        <v>1012</v>
      </c>
      <c r="C377" s="63" t="s">
        <v>1401</v>
      </c>
      <c r="D377" s="63" t="s">
        <v>1296</v>
      </c>
      <c r="E377" s="63" t="s">
        <v>1297</v>
      </c>
      <c r="F377" s="63" t="s">
        <v>1402</v>
      </c>
      <c r="G377" s="63" t="s">
        <v>1087</v>
      </c>
      <c r="H377" s="63" t="s">
        <v>1299</v>
      </c>
      <c r="I377" s="63" t="s">
        <v>1054</v>
      </c>
      <c r="J377" s="64">
        <v>1000</v>
      </c>
      <c r="K377">
        <v>1</v>
      </c>
      <c r="L377">
        <v>1</v>
      </c>
      <c r="M377">
        <v>1</v>
      </c>
      <c r="N377">
        <v>2</v>
      </c>
      <c r="O377" s="64">
        <v>5000</v>
      </c>
    </row>
    <row r="378" spans="1:15">
      <c r="A378" s="63" t="s">
        <v>87</v>
      </c>
      <c r="B378" s="63" t="s">
        <v>1012</v>
      </c>
      <c r="C378" s="63" t="s">
        <v>1319</v>
      </c>
      <c r="D378" s="63" t="s">
        <v>1274</v>
      </c>
      <c r="E378" s="63" t="s">
        <v>1275</v>
      </c>
      <c r="F378" s="63" t="s">
        <v>1320</v>
      </c>
      <c r="G378" s="63" t="s">
        <v>1087</v>
      </c>
      <c r="H378" s="63" t="s">
        <v>1277</v>
      </c>
      <c r="I378" s="63" t="s">
        <v>1054</v>
      </c>
      <c r="J378" s="64">
        <v>3000</v>
      </c>
      <c r="K378">
        <v>1</v>
      </c>
      <c r="L378">
        <v>0</v>
      </c>
      <c r="M378">
        <v>0</v>
      </c>
      <c r="N378">
        <v>0</v>
      </c>
      <c r="O378" s="64">
        <v>3000</v>
      </c>
    </row>
    <row r="379" spans="1:15">
      <c r="A379" s="63" t="s">
        <v>87</v>
      </c>
      <c r="B379" s="63" t="s">
        <v>1012</v>
      </c>
      <c r="C379" s="63" t="s">
        <v>1403</v>
      </c>
      <c r="D379" s="63" t="s">
        <v>1248</v>
      </c>
      <c r="E379" s="63" t="s">
        <v>1249</v>
      </c>
      <c r="F379" s="63" t="s">
        <v>1404</v>
      </c>
      <c r="G379" s="63" t="s">
        <v>1087</v>
      </c>
      <c r="H379" s="63" t="s">
        <v>1251</v>
      </c>
      <c r="I379" s="63" t="s">
        <v>1054</v>
      </c>
      <c r="J379" s="64">
        <v>500</v>
      </c>
      <c r="K379">
        <v>1</v>
      </c>
      <c r="L379">
        <v>0</v>
      </c>
      <c r="M379">
        <v>0</v>
      </c>
      <c r="N379">
        <v>0</v>
      </c>
      <c r="O379" s="64">
        <v>500</v>
      </c>
    </row>
    <row r="380" spans="1:15">
      <c r="A380" s="63" t="s">
        <v>87</v>
      </c>
      <c r="B380" s="63" t="s">
        <v>1014</v>
      </c>
      <c r="C380" s="63" t="s">
        <v>1405</v>
      </c>
      <c r="D380" s="63" t="s">
        <v>1912</v>
      </c>
      <c r="E380" s="63" t="s">
        <v>2007</v>
      </c>
      <c r="F380" s="63" t="s">
        <v>1406</v>
      </c>
      <c r="G380" s="63" t="s">
        <v>1087</v>
      </c>
      <c r="H380" s="63" t="s">
        <v>1268</v>
      </c>
      <c r="I380" s="63" t="s">
        <v>1054</v>
      </c>
      <c r="J380" s="64">
        <v>3000</v>
      </c>
      <c r="K380">
        <v>3</v>
      </c>
      <c r="L380">
        <v>0</v>
      </c>
      <c r="M380">
        <v>0</v>
      </c>
      <c r="N380">
        <v>3</v>
      </c>
      <c r="O380" s="64">
        <v>18000</v>
      </c>
    </row>
    <row r="381" spans="1:15">
      <c r="A381" s="63" t="s">
        <v>87</v>
      </c>
      <c r="B381" s="63" t="s">
        <v>1014</v>
      </c>
      <c r="C381" s="63" t="s">
        <v>1065</v>
      </c>
      <c r="D381" s="63" t="s">
        <v>1906</v>
      </c>
      <c r="E381" s="63" t="s">
        <v>1067</v>
      </c>
      <c r="F381" s="63" t="s">
        <v>1068</v>
      </c>
      <c r="G381" s="63" t="s">
        <v>1069</v>
      </c>
      <c r="H381" s="63" t="s">
        <v>1070</v>
      </c>
      <c r="I381" s="63" t="s">
        <v>1054</v>
      </c>
      <c r="J381" s="64">
        <v>270</v>
      </c>
      <c r="K381">
        <v>5</v>
      </c>
      <c r="L381">
        <v>5</v>
      </c>
      <c r="M381">
        <v>5</v>
      </c>
      <c r="N381">
        <v>5</v>
      </c>
      <c r="O381" s="64">
        <v>5400</v>
      </c>
    </row>
    <row r="382" spans="1:15">
      <c r="A382" s="63" t="s">
        <v>87</v>
      </c>
      <c r="B382" s="63" t="s">
        <v>1014</v>
      </c>
      <c r="C382" s="63" t="s">
        <v>1407</v>
      </c>
      <c r="D382" s="63" t="s">
        <v>1912</v>
      </c>
      <c r="E382" s="63" t="s">
        <v>2007</v>
      </c>
      <c r="F382" s="63" t="s">
        <v>1408</v>
      </c>
      <c r="G382" s="63" t="s">
        <v>1087</v>
      </c>
      <c r="H382" s="63" t="s">
        <v>1268</v>
      </c>
      <c r="I382" s="63" t="s">
        <v>1054</v>
      </c>
      <c r="J382" s="64">
        <v>3000</v>
      </c>
      <c r="K382">
        <v>3</v>
      </c>
      <c r="L382">
        <v>0</v>
      </c>
      <c r="M382">
        <v>3</v>
      </c>
      <c r="N382">
        <v>0</v>
      </c>
      <c r="O382" s="64">
        <v>18000</v>
      </c>
    </row>
    <row r="383" spans="1:15">
      <c r="A383" s="63" t="s">
        <v>87</v>
      </c>
      <c r="B383" s="63" t="s">
        <v>1014</v>
      </c>
      <c r="C383" s="63" t="s">
        <v>1731</v>
      </c>
      <c r="D383" s="63" t="s">
        <v>1253</v>
      </c>
      <c r="E383" s="63" t="s">
        <v>1254</v>
      </c>
      <c r="F383" s="63" t="s">
        <v>2011</v>
      </c>
      <c r="G383" s="63" t="s">
        <v>1087</v>
      </c>
      <c r="H383" s="63" t="s">
        <v>1256</v>
      </c>
      <c r="I383" s="63" t="s">
        <v>1097</v>
      </c>
      <c r="J383" s="64">
        <v>10000</v>
      </c>
      <c r="K383">
        <v>1</v>
      </c>
      <c r="L383">
        <v>0</v>
      </c>
      <c r="M383">
        <v>0</v>
      </c>
      <c r="N383">
        <v>0</v>
      </c>
      <c r="O383" s="64">
        <v>10000</v>
      </c>
    </row>
    <row r="384" spans="1:15">
      <c r="A384" s="63" t="s">
        <v>87</v>
      </c>
      <c r="B384" s="63" t="s">
        <v>1012</v>
      </c>
      <c r="C384" s="63" t="s">
        <v>1409</v>
      </c>
      <c r="D384" s="63" t="s">
        <v>1906</v>
      </c>
      <c r="E384" s="63" t="s">
        <v>1067</v>
      </c>
      <c r="F384" s="63" t="s">
        <v>1410</v>
      </c>
      <c r="G384" s="63" t="s">
        <v>1052</v>
      </c>
      <c r="H384" s="63" t="s">
        <v>1070</v>
      </c>
      <c r="I384" s="63" t="s">
        <v>1054</v>
      </c>
      <c r="J384" s="64">
        <v>160</v>
      </c>
      <c r="K384">
        <v>5</v>
      </c>
      <c r="L384">
        <v>5</v>
      </c>
      <c r="M384">
        <v>5</v>
      </c>
      <c r="N384">
        <v>5</v>
      </c>
      <c r="O384" s="64">
        <v>3200</v>
      </c>
    </row>
    <row r="385" spans="1:15">
      <c r="A385" s="63" t="s">
        <v>87</v>
      </c>
      <c r="B385" s="63" t="s">
        <v>1012</v>
      </c>
      <c r="C385" s="63" t="s">
        <v>1411</v>
      </c>
      <c r="D385" s="63" t="s">
        <v>1965</v>
      </c>
      <c r="E385" s="63" t="s">
        <v>1050</v>
      </c>
      <c r="F385" s="63" t="s">
        <v>1412</v>
      </c>
      <c r="G385" s="63" t="s">
        <v>1087</v>
      </c>
      <c r="H385" s="63" t="s">
        <v>1053</v>
      </c>
      <c r="I385" s="63" t="s">
        <v>1054</v>
      </c>
      <c r="J385" s="64">
        <v>500</v>
      </c>
      <c r="K385">
        <v>1</v>
      </c>
      <c r="L385">
        <v>0</v>
      </c>
      <c r="M385">
        <v>0</v>
      </c>
      <c r="N385">
        <v>0</v>
      </c>
      <c r="O385" s="64">
        <v>500</v>
      </c>
    </row>
    <row r="386" spans="1:15">
      <c r="A386" s="63" t="s">
        <v>81</v>
      </c>
      <c r="B386" s="63" t="s">
        <v>943</v>
      </c>
      <c r="C386" s="63" t="s">
        <v>1265</v>
      </c>
      <c r="D386" s="63" t="s">
        <v>1912</v>
      </c>
      <c r="E386" s="63" t="s">
        <v>2007</v>
      </c>
      <c r="F386" s="63" t="s">
        <v>1267</v>
      </c>
      <c r="G386" s="63" t="s">
        <v>1087</v>
      </c>
      <c r="H386" s="63" t="s">
        <v>1268</v>
      </c>
      <c r="I386" s="63" t="s">
        <v>1054</v>
      </c>
      <c r="J386" s="64">
        <v>1000</v>
      </c>
      <c r="K386">
        <v>10</v>
      </c>
      <c r="L386">
        <v>5</v>
      </c>
      <c r="M386">
        <v>0</v>
      </c>
      <c r="N386">
        <v>0</v>
      </c>
      <c r="O386" s="64">
        <v>15000</v>
      </c>
    </row>
    <row r="387" spans="1:15">
      <c r="A387" s="63" t="s">
        <v>33</v>
      </c>
      <c r="B387" s="63" t="s">
        <v>383</v>
      </c>
      <c r="C387" s="63" t="s">
        <v>1285</v>
      </c>
      <c r="D387" s="63" t="s">
        <v>1248</v>
      </c>
      <c r="E387" s="63" t="s">
        <v>1249</v>
      </c>
      <c r="F387" s="63" t="s">
        <v>1286</v>
      </c>
      <c r="G387" s="63" t="s">
        <v>1087</v>
      </c>
      <c r="H387" s="63" t="s">
        <v>1251</v>
      </c>
      <c r="I387" s="63" t="s">
        <v>1054</v>
      </c>
      <c r="J387" s="64">
        <v>1500</v>
      </c>
      <c r="K387">
        <v>1</v>
      </c>
      <c r="L387">
        <v>1</v>
      </c>
      <c r="M387">
        <v>1</v>
      </c>
      <c r="N387">
        <v>1</v>
      </c>
      <c r="O387" s="64">
        <v>6000</v>
      </c>
    </row>
    <row r="388" spans="1:15">
      <c r="A388" s="63" t="s">
        <v>63</v>
      </c>
      <c r="B388" s="63" t="s">
        <v>792</v>
      </c>
      <c r="C388" s="63" t="s">
        <v>1413</v>
      </c>
      <c r="D388" s="63" t="s">
        <v>1968</v>
      </c>
      <c r="E388" s="63" t="s">
        <v>1113</v>
      </c>
      <c r="F388" s="63" t="s">
        <v>1414</v>
      </c>
      <c r="G388" s="63" t="s">
        <v>1087</v>
      </c>
      <c r="H388" s="63" t="s">
        <v>1115</v>
      </c>
      <c r="I388" s="63" t="s">
        <v>1097</v>
      </c>
      <c r="J388" s="64">
        <v>5000</v>
      </c>
      <c r="K388">
        <v>1</v>
      </c>
      <c r="L388">
        <v>0</v>
      </c>
      <c r="M388">
        <v>0</v>
      </c>
      <c r="N388">
        <v>0</v>
      </c>
      <c r="O388" s="64">
        <v>5000</v>
      </c>
    </row>
    <row r="389" spans="1:15">
      <c r="A389" s="63" t="s">
        <v>63</v>
      </c>
      <c r="B389" s="63" t="s">
        <v>792</v>
      </c>
      <c r="C389" s="63" t="s">
        <v>1336</v>
      </c>
      <c r="D389" s="63" t="s">
        <v>1968</v>
      </c>
      <c r="E389" s="63" t="s">
        <v>1113</v>
      </c>
      <c r="F389" s="63" t="s">
        <v>1337</v>
      </c>
      <c r="G389" s="63" t="s">
        <v>1087</v>
      </c>
      <c r="H389" s="63" t="s">
        <v>1115</v>
      </c>
      <c r="I389" s="63" t="s">
        <v>1097</v>
      </c>
      <c r="J389" s="64">
        <v>2000</v>
      </c>
      <c r="K389">
        <v>0</v>
      </c>
      <c r="L389">
        <v>2</v>
      </c>
      <c r="M389">
        <v>0</v>
      </c>
      <c r="N389">
        <v>0</v>
      </c>
      <c r="O389" s="64">
        <v>4000</v>
      </c>
    </row>
    <row r="390" spans="1:15">
      <c r="A390" s="63" t="s">
        <v>63</v>
      </c>
      <c r="B390" s="63" t="s">
        <v>792</v>
      </c>
      <c r="C390" s="63" t="s">
        <v>1093</v>
      </c>
      <c r="D390" s="63" t="s">
        <v>1921</v>
      </c>
      <c r="E390" s="63" t="s">
        <v>1094</v>
      </c>
      <c r="F390" s="63" t="s">
        <v>1095</v>
      </c>
      <c r="G390" s="63" t="s">
        <v>1087</v>
      </c>
      <c r="H390" s="63" t="s">
        <v>1096</v>
      </c>
      <c r="I390" s="63" t="s">
        <v>1097</v>
      </c>
      <c r="J390" s="64">
        <v>40000</v>
      </c>
      <c r="K390">
        <v>1</v>
      </c>
      <c r="L390">
        <v>1</v>
      </c>
      <c r="M390">
        <v>1</v>
      </c>
      <c r="N390">
        <v>0</v>
      </c>
      <c r="O390" s="64">
        <v>120000</v>
      </c>
    </row>
    <row r="391" spans="1:15">
      <c r="A391" s="63" t="s">
        <v>63</v>
      </c>
      <c r="B391" s="63" t="s">
        <v>782</v>
      </c>
      <c r="C391" s="63" t="s">
        <v>1075</v>
      </c>
      <c r="D391" s="63" t="s">
        <v>1965</v>
      </c>
      <c r="E391" s="63" t="s">
        <v>1050</v>
      </c>
      <c r="F391" s="63" t="s">
        <v>1076</v>
      </c>
      <c r="G391" s="63" t="s">
        <v>1052</v>
      </c>
      <c r="H391" s="63" t="s">
        <v>1053</v>
      </c>
      <c r="I391" s="63" t="s">
        <v>1054</v>
      </c>
      <c r="J391" s="64">
        <v>500</v>
      </c>
      <c r="K391">
        <v>2</v>
      </c>
      <c r="L391">
        <v>1</v>
      </c>
      <c r="M391">
        <v>1</v>
      </c>
      <c r="N391">
        <v>1</v>
      </c>
      <c r="O391" s="64">
        <v>2500</v>
      </c>
    </row>
    <row r="392" spans="1:15">
      <c r="A392" s="63" t="s">
        <v>33</v>
      </c>
      <c r="B392" s="63" t="s">
        <v>380</v>
      </c>
      <c r="C392" s="63" t="s">
        <v>1075</v>
      </c>
      <c r="D392" s="63" t="s">
        <v>1965</v>
      </c>
      <c r="E392" s="63" t="s">
        <v>1050</v>
      </c>
      <c r="F392" s="63" t="s">
        <v>1076</v>
      </c>
      <c r="G392" s="63" t="s">
        <v>1052</v>
      </c>
      <c r="H392" s="63" t="s">
        <v>1053</v>
      </c>
      <c r="I392" s="63" t="s">
        <v>1054</v>
      </c>
      <c r="J392" s="64">
        <v>500</v>
      </c>
      <c r="K392">
        <v>1</v>
      </c>
      <c r="L392">
        <v>1</v>
      </c>
      <c r="M392">
        <v>1</v>
      </c>
      <c r="N392">
        <v>1</v>
      </c>
      <c r="O392" s="64">
        <v>2000</v>
      </c>
    </row>
    <row r="393" spans="1:15">
      <c r="A393" s="63" t="s">
        <v>33</v>
      </c>
      <c r="B393" s="63" t="s">
        <v>383</v>
      </c>
      <c r="C393" s="63" t="s">
        <v>1075</v>
      </c>
      <c r="D393" s="63" t="s">
        <v>1965</v>
      </c>
      <c r="E393" s="63" t="s">
        <v>1050</v>
      </c>
      <c r="F393" s="63" t="s">
        <v>1076</v>
      </c>
      <c r="G393" s="63" t="s">
        <v>1052</v>
      </c>
      <c r="H393" s="63" t="s">
        <v>1053</v>
      </c>
      <c r="I393" s="63" t="s">
        <v>1054</v>
      </c>
      <c r="J393" s="64">
        <v>500</v>
      </c>
      <c r="K393">
        <v>0</v>
      </c>
      <c r="L393">
        <v>2</v>
      </c>
      <c r="M393">
        <v>2</v>
      </c>
      <c r="N393">
        <v>0</v>
      </c>
      <c r="O393" s="64">
        <v>2000</v>
      </c>
    </row>
    <row r="394" spans="1:15">
      <c r="A394" s="63" t="s">
        <v>87</v>
      </c>
      <c r="B394" s="63" t="s">
        <v>1012</v>
      </c>
      <c r="C394" s="63" t="s">
        <v>1319</v>
      </c>
      <c r="D394" s="63" t="s">
        <v>1274</v>
      </c>
      <c r="E394" s="63" t="s">
        <v>1275</v>
      </c>
      <c r="F394" s="63" t="s">
        <v>1320</v>
      </c>
      <c r="G394" s="63" t="s">
        <v>1087</v>
      </c>
      <c r="H394" s="63" t="s">
        <v>1277</v>
      </c>
      <c r="I394" s="63" t="s">
        <v>1054</v>
      </c>
      <c r="J394" s="64">
        <v>3000</v>
      </c>
      <c r="K394">
        <v>2</v>
      </c>
      <c r="L394">
        <v>0</v>
      </c>
      <c r="M394">
        <v>0</v>
      </c>
      <c r="N394">
        <v>0</v>
      </c>
      <c r="O394" s="64">
        <v>6000</v>
      </c>
    </row>
    <row r="395" spans="1:15">
      <c r="A395" s="63" t="s">
        <v>87</v>
      </c>
      <c r="B395" s="63" t="s">
        <v>1013</v>
      </c>
      <c r="C395" s="63" t="s">
        <v>1049</v>
      </c>
      <c r="D395" s="63" t="s">
        <v>1965</v>
      </c>
      <c r="E395" s="63" t="s">
        <v>1050</v>
      </c>
      <c r="F395" s="63" t="s">
        <v>1051</v>
      </c>
      <c r="G395" s="63" t="s">
        <v>1052</v>
      </c>
      <c r="H395" s="63" t="s">
        <v>1053</v>
      </c>
      <c r="I395" s="63" t="s">
        <v>1054</v>
      </c>
      <c r="J395" s="64">
        <v>50</v>
      </c>
      <c r="K395">
        <v>1</v>
      </c>
      <c r="L395">
        <v>1</v>
      </c>
      <c r="M395">
        <v>1</v>
      </c>
      <c r="N395">
        <v>1</v>
      </c>
      <c r="O395" s="64">
        <v>200</v>
      </c>
    </row>
    <row r="396" spans="1:15">
      <c r="A396" s="63" t="s">
        <v>87</v>
      </c>
      <c r="B396" s="63" t="s">
        <v>1013</v>
      </c>
      <c r="C396" s="63" t="s">
        <v>1218</v>
      </c>
      <c r="D396" s="63" t="s">
        <v>1966</v>
      </c>
      <c r="E396" s="63" t="s">
        <v>1050</v>
      </c>
      <c r="F396" s="63" t="s">
        <v>1219</v>
      </c>
      <c r="G396" s="63" t="s">
        <v>1087</v>
      </c>
      <c r="H396" s="63" t="s">
        <v>1199</v>
      </c>
      <c r="I396" s="63" t="s">
        <v>1054</v>
      </c>
      <c r="J396" s="64">
        <v>100</v>
      </c>
      <c r="K396">
        <v>2</v>
      </c>
      <c r="L396">
        <v>2</v>
      </c>
      <c r="M396">
        <v>2</v>
      </c>
      <c r="N396">
        <v>2</v>
      </c>
      <c r="O396" s="64">
        <v>800</v>
      </c>
    </row>
    <row r="397" spans="1:15">
      <c r="A397" s="63" t="s">
        <v>87</v>
      </c>
      <c r="B397" s="63" t="s">
        <v>1013</v>
      </c>
      <c r="C397" s="63" t="s">
        <v>1315</v>
      </c>
      <c r="D397" s="63" t="s">
        <v>1970</v>
      </c>
      <c r="E397" s="63" t="s">
        <v>2008</v>
      </c>
      <c r="F397" s="63" t="s">
        <v>1316</v>
      </c>
      <c r="G397" s="63" t="s">
        <v>1087</v>
      </c>
      <c r="H397" s="63" t="s">
        <v>1281</v>
      </c>
      <c r="I397" s="63" t="s">
        <v>1097</v>
      </c>
      <c r="J397" s="64">
        <v>2000</v>
      </c>
      <c r="K397">
        <v>1</v>
      </c>
      <c r="L397">
        <v>1</v>
      </c>
      <c r="M397">
        <v>0</v>
      </c>
      <c r="N397">
        <v>0</v>
      </c>
      <c r="O397" s="64">
        <v>4000</v>
      </c>
    </row>
    <row r="398" spans="1:15">
      <c r="A398" s="63" t="s">
        <v>87</v>
      </c>
      <c r="B398" s="63" t="s">
        <v>1013</v>
      </c>
      <c r="C398" s="63" t="s">
        <v>1287</v>
      </c>
      <c r="D398" s="63" t="s">
        <v>1149</v>
      </c>
      <c r="E398" s="63" t="s">
        <v>2005</v>
      </c>
      <c r="F398" s="63" t="s">
        <v>1288</v>
      </c>
      <c r="G398" s="63" t="s">
        <v>1052</v>
      </c>
      <c r="H398" s="63" t="s">
        <v>1151</v>
      </c>
      <c r="I398" s="63" t="s">
        <v>1054</v>
      </c>
      <c r="J398" s="64">
        <v>3000</v>
      </c>
      <c r="K398">
        <v>1</v>
      </c>
      <c r="L398">
        <v>1</v>
      </c>
      <c r="M398">
        <v>0</v>
      </c>
      <c r="N398">
        <v>0</v>
      </c>
      <c r="O398" s="64">
        <v>6000</v>
      </c>
    </row>
    <row r="399" spans="1:15">
      <c r="A399" s="63" t="s">
        <v>87</v>
      </c>
      <c r="B399" s="63" t="s">
        <v>1013</v>
      </c>
      <c r="C399" s="63" t="s">
        <v>1407</v>
      </c>
      <c r="D399" s="63" t="s">
        <v>1912</v>
      </c>
      <c r="E399" s="63" t="s">
        <v>2007</v>
      </c>
      <c r="F399" s="63" t="s">
        <v>1408</v>
      </c>
      <c r="G399" s="63" t="s">
        <v>1087</v>
      </c>
      <c r="H399" s="63" t="s">
        <v>1268</v>
      </c>
      <c r="I399" s="63" t="s">
        <v>1054</v>
      </c>
      <c r="J399" s="64">
        <v>3000</v>
      </c>
      <c r="K399">
        <v>2</v>
      </c>
      <c r="L399">
        <v>0</v>
      </c>
      <c r="M399">
        <v>2</v>
      </c>
      <c r="N399">
        <v>0</v>
      </c>
      <c r="O399" s="64">
        <v>12000</v>
      </c>
    </row>
    <row r="400" spans="1:15">
      <c r="A400" s="63" t="s">
        <v>87</v>
      </c>
      <c r="B400" s="63" t="s">
        <v>1013</v>
      </c>
      <c r="C400" s="63" t="s">
        <v>1075</v>
      </c>
      <c r="D400" s="63" t="s">
        <v>1965</v>
      </c>
      <c r="E400" s="63" t="s">
        <v>1050</v>
      </c>
      <c r="F400" s="63" t="s">
        <v>1076</v>
      </c>
      <c r="G400" s="63" t="s">
        <v>1052</v>
      </c>
      <c r="H400" s="63" t="s">
        <v>1053</v>
      </c>
      <c r="I400" s="63" t="s">
        <v>1054</v>
      </c>
      <c r="J400" s="64">
        <v>500</v>
      </c>
      <c r="K400">
        <v>1</v>
      </c>
      <c r="L400">
        <v>0</v>
      </c>
      <c r="M400">
        <v>1</v>
      </c>
      <c r="N400">
        <v>0</v>
      </c>
      <c r="O400" s="64">
        <v>1000</v>
      </c>
    </row>
    <row r="401" spans="1:15">
      <c r="A401" s="63" t="s">
        <v>87</v>
      </c>
      <c r="B401" s="63" t="s">
        <v>1013</v>
      </c>
      <c r="C401" s="63" t="s">
        <v>1148</v>
      </c>
      <c r="D401" s="63" t="s">
        <v>1149</v>
      </c>
      <c r="E401" s="63" t="s">
        <v>2005</v>
      </c>
      <c r="F401" s="63" t="s">
        <v>1150</v>
      </c>
      <c r="G401" s="63" t="s">
        <v>1087</v>
      </c>
      <c r="H401" s="63" t="s">
        <v>1151</v>
      </c>
      <c r="I401" s="63" t="s">
        <v>1054</v>
      </c>
      <c r="J401" s="64">
        <v>500</v>
      </c>
      <c r="K401">
        <v>1</v>
      </c>
      <c r="L401">
        <v>1</v>
      </c>
      <c r="M401">
        <v>0</v>
      </c>
      <c r="N401">
        <v>0</v>
      </c>
      <c r="O401" s="64">
        <v>1000</v>
      </c>
    </row>
    <row r="402" spans="1:15">
      <c r="A402" s="63" t="s">
        <v>87</v>
      </c>
      <c r="B402" s="63" t="s">
        <v>1013</v>
      </c>
      <c r="C402" s="63" t="s">
        <v>1415</v>
      </c>
      <c r="D402" s="63" t="s">
        <v>1149</v>
      </c>
      <c r="E402" s="63" t="s">
        <v>2005</v>
      </c>
      <c r="F402" s="63" t="s">
        <v>1416</v>
      </c>
      <c r="G402" s="63" t="s">
        <v>1087</v>
      </c>
      <c r="H402" s="63" t="s">
        <v>1151</v>
      </c>
      <c r="I402" s="63" t="s">
        <v>1054</v>
      </c>
      <c r="J402" s="64">
        <v>500</v>
      </c>
      <c r="K402">
        <v>2</v>
      </c>
      <c r="L402">
        <v>0</v>
      </c>
      <c r="M402">
        <v>0</v>
      </c>
      <c r="N402">
        <v>0</v>
      </c>
      <c r="O402" s="64">
        <v>1000</v>
      </c>
    </row>
    <row r="403" spans="1:15">
      <c r="A403" s="63" t="s">
        <v>87</v>
      </c>
      <c r="B403" s="63" t="s">
        <v>1014</v>
      </c>
      <c r="C403" s="63" t="s">
        <v>1417</v>
      </c>
      <c r="D403" s="63" t="s">
        <v>1912</v>
      </c>
      <c r="E403" s="63" t="s">
        <v>2007</v>
      </c>
      <c r="F403" s="63" t="s">
        <v>1418</v>
      </c>
      <c r="G403" s="63" t="s">
        <v>1087</v>
      </c>
      <c r="H403" s="63" t="s">
        <v>1268</v>
      </c>
      <c r="I403" s="63" t="s">
        <v>1054</v>
      </c>
      <c r="J403" s="64">
        <v>6000</v>
      </c>
      <c r="K403">
        <v>2</v>
      </c>
      <c r="L403">
        <v>2</v>
      </c>
      <c r="M403">
        <v>0</v>
      </c>
      <c r="N403">
        <v>0</v>
      </c>
      <c r="O403" s="64">
        <v>24000</v>
      </c>
    </row>
    <row r="404" spans="1:15">
      <c r="A404" s="63" t="s">
        <v>87</v>
      </c>
      <c r="B404" s="63" t="s">
        <v>1014</v>
      </c>
      <c r="C404" s="63" t="s">
        <v>1307</v>
      </c>
      <c r="D404" s="63" t="s">
        <v>1163</v>
      </c>
      <c r="E404" s="63" t="s">
        <v>1164</v>
      </c>
      <c r="F404" s="63" t="s">
        <v>1308</v>
      </c>
      <c r="G404" s="63" t="s">
        <v>1087</v>
      </c>
      <c r="H404" s="63" t="s">
        <v>1166</v>
      </c>
      <c r="I404" s="63" t="s">
        <v>1097</v>
      </c>
      <c r="J404" s="64">
        <v>18000</v>
      </c>
      <c r="K404">
        <v>1</v>
      </c>
      <c r="L404">
        <v>0</v>
      </c>
      <c r="M404">
        <v>0</v>
      </c>
      <c r="N404">
        <v>0</v>
      </c>
      <c r="O404" s="64">
        <v>18000</v>
      </c>
    </row>
    <row r="405" spans="1:15">
      <c r="A405" s="63" t="s">
        <v>87</v>
      </c>
      <c r="B405" s="63" t="s">
        <v>1014</v>
      </c>
      <c r="C405" s="63" t="s">
        <v>1236</v>
      </c>
      <c r="D405" s="63" t="s">
        <v>1149</v>
      </c>
      <c r="E405" s="63" t="s">
        <v>2005</v>
      </c>
      <c r="F405" s="63" t="s">
        <v>1237</v>
      </c>
      <c r="G405" s="63"/>
      <c r="H405" s="63" t="s">
        <v>1151</v>
      </c>
      <c r="I405" s="63" t="s">
        <v>1054</v>
      </c>
      <c r="J405" s="64">
        <v>500</v>
      </c>
      <c r="K405">
        <v>1</v>
      </c>
      <c r="L405">
        <v>1</v>
      </c>
      <c r="M405">
        <v>0</v>
      </c>
      <c r="N405">
        <v>0</v>
      </c>
      <c r="O405" s="64">
        <v>1000</v>
      </c>
    </row>
    <row r="406" spans="1:15">
      <c r="A406" s="63" t="s">
        <v>87</v>
      </c>
      <c r="B406" s="63" t="s">
        <v>1016</v>
      </c>
      <c r="C406" s="63" t="s">
        <v>1419</v>
      </c>
      <c r="D406" s="63" t="s">
        <v>1142</v>
      </c>
      <c r="E406" s="63" t="s">
        <v>2004</v>
      </c>
      <c r="F406" s="63" t="s">
        <v>1420</v>
      </c>
      <c r="G406" s="63" t="s">
        <v>1087</v>
      </c>
      <c r="H406" s="63" t="s">
        <v>1145</v>
      </c>
      <c r="I406" s="63" t="s">
        <v>1054</v>
      </c>
      <c r="J406" s="64">
        <v>600</v>
      </c>
      <c r="K406">
        <v>2</v>
      </c>
      <c r="L406">
        <v>0</v>
      </c>
      <c r="M406">
        <v>0</v>
      </c>
      <c r="N406">
        <v>0</v>
      </c>
      <c r="O406" s="64">
        <v>1200</v>
      </c>
    </row>
    <row r="407" spans="1:15">
      <c r="A407" s="63" t="s">
        <v>87</v>
      </c>
      <c r="B407" s="63" t="s">
        <v>1016</v>
      </c>
      <c r="C407" s="63" t="s">
        <v>1421</v>
      </c>
      <c r="D407" s="63" t="s">
        <v>1906</v>
      </c>
      <c r="E407" s="63" t="s">
        <v>1067</v>
      </c>
      <c r="F407" s="63" t="s">
        <v>1422</v>
      </c>
      <c r="G407" s="63" t="s">
        <v>1217</v>
      </c>
      <c r="H407" s="63" t="s">
        <v>1070</v>
      </c>
      <c r="I407" s="63" t="s">
        <v>1054</v>
      </c>
      <c r="J407" s="64">
        <v>200</v>
      </c>
      <c r="K407">
        <v>3</v>
      </c>
      <c r="L407">
        <v>3</v>
      </c>
      <c r="M407">
        <v>3</v>
      </c>
      <c r="N407">
        <v>3</v>
      </c>
      <c r="O407" s="64">
        <v>2400</v>
      </c>
    </row>
    <row r="408" spans="1:15">
      <c r="A408" s="63" t="s">
        <v>87</v>
      </c>
      <c r="B408" s="63" t="s">
        <v>1016</v>
      </c>
      <c r="C408" s="63" t="s">
        <v>1261</v>
      </c>
      <c r="D408" s="63" t="s">
        <v>1906</v>
      </c>
      <c r="E408" s="63" t="s">
        <v>1067</v>
      </c>
      <c r="F408" s="63" t="s">
        <v>1262</v>
      </c>
      <c r="G408" s="63" t="s">
        <v>1217</v>
      </c>
      <c r="H408" s="63" t="s">
        <v>1070</v>
      </c>
      <c r="I408" s="63" t="s">
        <v>1054</v>
      </c>
      <c r="J408" s="64">
        <v>200</v>
      </c>
      <c r="K408">
        <v>3</v>
      </c>
      <c r="L408">
        <v>3</v>
      </c>
      <c r="M408">
        <v>3</v>
      </c>
      <c r="N408">
        <v>3</v>
      </c>
      <c r="O408" s="64">
        <v>2400</v>
      </c>
    </row>
    <row r="409" spans="1:15">
      <c r="A409" s="63" t="s">
        <v>87</v>
      </c>
      <c r="B409" s="63" t="s">
        <v>1016</v>
      </c>
      <c r="C409" s="63" t="s">
        <v>1128</v>
      </c>
      <c r="D409" s="63" t="s">
        <v>1906</v>
      </c>
      <c r="E409" s="63" t="s">
        <v>1067</v>
      </c>
      <c r="F409" s="63" t="s">
        <v>1129</v>
      </c>
      <c r="G409" s="63" t="s">
        <v>1081</v>
      </c>
      <c r="H409" s="63" t="s">
        <v>1070</v>
      </c>
      <c r="I409" s="63" t="s">
        <v>1054</v>
      </c>
      <c r="J409" s="64">
        <v>200</v>
      </c>
      <c r="K409">
        <v>3</v>
      </c>
      <c r="L409">
        <v>3</v>
      </c>
      <c r="M409">
        <v>3</v>
      </c>
      <c r="N409">
        <v>3</v>
      </c>
      <c r="O409" s="64">
        <v>2400</v>
      </c>
    </row>
    <row r="410" spans="1:15">
      <c r="A410" s="63" t="s">
        <v>87</v>
      </c>
      <c r="B410" s="63" t="s">
        <v>1017</v>
      </c>
      <c r="C410" s="63" t="s">
        <v>1377</v>
      </c>
      <c r="D410" s="63" t="s">
        <v>1378</v>
      </c>
      <c r="E410" s="63" t="s">
        <v>1297</v>
      </c>
      <c r="F410" s="63" t="s">
        <v>1379</v>
      </c>
      <c r="G410" s="63" t="s">
        <v>1087</v>
      </c>
      <c r="H410" s="63" t="s">
        <v>1380</v>
      </c>
      <c r="I410" s="63" t="s">
        <v>1097</v>
      </c>
      <c r="J410" s="64">
        <v>1000</v>
      </c>
      <c r="K410">
        <v>2</v>
      </c>
      <c r="L410">
        <v>2</v>
      </c>
      <c r="M410">
        <v>2</v>
      </c>
      <c r="N410">
        <v>2</v>
      </c>
      <c r="O410" s="64">
        <v>8000</v>
      </c>
    </row>
    <row r="411" spans="1:15">
      <c r="A411" s="63" t="s">
        <v>87</v>
      </c>
      <c r="B411" s="63" t="s">
        <v>1017</v>
      </c>
      <c r="C411" s="63" t="s">
        <v>1381</v>
      </c>
      <c r="D411" s="63" t="s">
        <v>1296</v>
      </c>
      <c r="E411" s="63" t="s">
        <v>1297</v>
      </c>
      <c r="F411" s="63" t="s">
        <v>1382</v>
      </c>
      <c r="G411" s="63" t="s">
        <v>1087</v>
      </c>
      <c r="H411" s="63" t="s">
        <v>1299</v>
      </c>
      <c r="I411" s="63" t="s">
        <v>1054</v>
      </c>
      <c r="J411" s="64">
        <v>1000</v>
      </c>
      <c r="K411">
        <v>1</v>
      </c>
      <c r="L411">
        <v>1</v>
      </c>
      <c r="M411">
        <v>1</v>
      </c>
      <c r="N411">
        <v>1</v>
      </c>
      <c r="O411" s="64">
        <v>4000</v>
      </c>
    </row>
    <row r="412" spans="1:15">
      <c r="A412" s="63" t="s">
        <v>87</v>
      </c>
      <c r="B412" s="63" t="s">
        <v>1017</v>
      </c>
      <c r="C412" s="63" t="s">
        <v>1401</v>
      </c>
      <c r="D412" s="63" t="s">
        <v>1296</v>
      </c>
      <c r="E412" s="63" t="s">
        <v>1297</v>
      </c>
      <c r="F412" s="63" t="s">
        <v>1402</v>
      </c>
      <c r="G412" s="63" t="s">
        <v>1087</v>
      </c>
      <c r="H412" s="63" t="s">
        <v>1299</v>
      </c>
      <c r="I412" s="63" t="s">
        <v>1054</v>
      </c>
      <c r="J412" s="64">
        <v>1000</v>
      </c>
      <c r="K412">
        <v>1</v>
      </c>
      <c r="L412">
        <v>1</v>
      </c>
      <c r="M412">
        <v>1</v>
      </c>
      <c r="N412">
        <v>1</v>
      </c>
      <c r="O412" s="64">
        <v>4000</v>
      </c>
    </row>
    <row r="413" spans="1:15">
      <c r="A413" s="63" t="s">
        <v>87</v>
      </c>
      <c r="B413" s="63" t="s">
        <v>1017</v>
      </c>
      <c r="C413" s="63" t="s">
        <v>1128</v>
      </c>
      <c r="D413" s="63" t="s">
        <v>1906</v>
      </c>
      <c r="E413" s="63" t="s">
        <v>1067</v>
      </c>
      <c r="F413" s="63" t="s">
        <v>1129</v>
      </c>
      <c r="G413" s="63" t="s">
        <v>1081</v>
      </c>
      <c r="H413" s="63" t="s">
        <v>1070</v>
      </c>
      <c r="I413" s="63" t="s">
        <v>1054</v>
      </c>
      <c r="J413" s="64">
        <v>200</v>
      </c>
      <c r="K413">
        <v>5</v>
      </c>
      <c r="L413">
        <v>5</v>
      </c>
      <c r="M413">
        <v>5</v>
      </c>
      <c r="N413">
        <v>3</v>
      </c>
      <c r="O413" s="64">
        <v>3600</v>
      </c>
    </row>
    <row r="414" spans="1:15">
      <c r="A414" s="63" t="s">
        <v>79</v>
      </c>
      <c r="B414" s="63" t="s">
        <v>927</v>
      </c>
      <c r="C414" s="63" t="s">
        <v>1060</v>
      </c>
      <c r="D414" s="63" t="s">
        <v>1061</v>
      </c>
      <c r="E414" s="63" t="s">
        <v>1050</v>
      </c>
      <c r="F414" s="63" t="s">
        <v>1062</v>
      </c>
      <c r="G414" s="63" t="s">
        <v>1063</v>
      </c>
      <c r="H414" s="63" t="s">
        <v>1064</v>
      </c>
      <c r="I414" s="63" t="s">
        <v>1054</v>
      </c>
      <c r="J414" s="64">
        <v>300</v>
      </c>
      <c r="K414">
        <v>2</v>
      </c>
      <c r="L414">
        <v>2</v>
      </c>
      <c r="M414">
        <v>2</v>
      </c>
      <c r="N414">
        <v>2</v>
      </c>
      <c r="O414" s="64">
        <v>2400</v>
      </c>
    </row>
    <row r="415" spans="1:15">
      <c r="A415" s="63" t="s">
        <v>79</v>
      </c>
      <c r="B415" s="63" t="s">
        <v>927</v>
      </c>
      <c r="C415" s="63" t="s">
        <v>1108</v>
      </c>
      <c r="D415" s="63" t="s">
        <v>1965</v>
      </c>
      <c r="E415" s="63" t="s">
        <v>1050</v>
      </c>
      <c r="F415" s="63" t="s">
        <v>1109</v>
      </c>
      <c r="G415" s="63" t="s">
        <v>1052</v>
      </c>
      <c r="H415" s="63" t="s">
        <v>1053</v>
      </c>
      <c r="I415" s="63" t="s">
        <v>1054</v>
      </c>
      <c r="J415" s="64">
        <v>600</v>
      </c>
      <c r="K415">
        <v>1</v>
      </c>
      <c r="L415">
        <v>1</v>
      </c>
      <c r="M415">
        <v>1</v>
      </c>
      <c r="N415">
        <v>0</v>
      </c>
      <c r="O415" s="64">
        <v>1800</v>
      </c>
    </row>
    <row r="416" spans="1:15">
      <c r="A416" s="63" t="s">
        <v>79</v>
      </c>
      <c r="B416" s="63" t="s">
        <v>927</v>
      </c>
      <c r="C416" s="63" t="s">
        <v>1049</v>
      </c>
      <c r="D416" s="63" t="s">
        <v>1965</v>
      </c>
      <c r="E416" s="63" t="s">
        <v>1050</v>
      </c>
      <c r="F416" s="63" t="s">
        <v>1051</v>
      </c>
      <c r="G416" s="63" t="s">
        <v>1052</v>
      </c>
      <c r="H416" s="63" t="s">
        <v>1053</v>
      </c>
      <c r="I416" s="63" t="s">
        <v>1054</v>
      </c>
      <c r="J416" s="64">
        <v>50</v>
      </c>
      <c r="K416">
        <v>1</v>
      </c>
      <c r="L416">
        <v>1</v>
      </c>
      <c r="M416">
        <v>1</v>
      </c>
      <c r="N416">
        <v>2</v>
      </c>
      <c r="O416" s="64">
        <v>250</v>
      </c>
    </row>
    <row r="417" spans="1:15">
      <c r="A417" s="63" t="s">
        <v>79</v>
      </c>
      <c r="B417" s="63" t="s">
        <v>928</v>
      </c>
      <c r="C417" s="63" t="s">
        <v>1108</v>
      </c>
      <c r="D417" s="63" t="s">
        <v>1965</v>
      </c>
      <c r="E417" s="63" t="s">
        <v>1050</v>
      </c>
      <c r="F417" s="63" t="s">
        <v>1109</v>
      </c>
      <c r="G417" s="63" t="s">
        <v>1052</v>
      </c>
      <c r="H417" s="63" t="s">
        <v>1053</v>
      </c>
      <c r="I417" s="63" t="s">
        <v>1054</v>
      </c>
      <c r="J417" s="64">
        <v>600</v>
      </c>
      <c r="K417">
        <v>1</v>
      </c>
      <c r="L417">
        <v>0</v>
      </c>
      <c r="M417">
        <v>1</v>
      </c>
      <c r="N417">
        <v>0</v>
      </c>
      <c r="O417" s="64">
        <v>1200</v>
      </c>
    </row>
    <row r="418" spans="1:15">
      <c r="A418" s="63" t="s">
        <v>79</v>
      </c>
      <c r="B418" s="63" t="s">
        <v>928</v>
      </c>
      <c r="C418" s="63" t="s">
        <v>1073</v>
      </c>
      <c r="D418" s="63" t="s">
        <v>1966</v>
      </c>
      <c r="E418" s="63" t="s">
        <v>1050</v>
      </c>
      <c r="F418" s="63" t="s">
        <v>1074</v>
      </c>
      <c r="G418" s="63" t="s">
        <v>1058</v>
      </c>
      <c r="H418" s="63" t="s">
        <v>1199</v>
      </c>
      <c r="I418" s="63" t="s">
        <v>1054</v>
      </c>
      <c r="J418" s="64">
        <v>350</v>
      </c>
      <c r="K418">
        <v>1</v>
      </c>
      <c r="L418">
        <v>1</v>
      </c>
      <c r="M418">
        <v>1</v>
      </c>
      <c r="N418">
        <v>0</v>
      </c>
      <c r="O418" s="64">
        <v>1050</v>
      </c>
    </row>
    <row r="419" spans="1:15">
      <c r="A419" s="63" t="s">
        <v>79</v>
      </c>
      <c r="B419" s="63" t="s">
        <v>929</v>
      </c>
      <c r="C419" s="63" t="s">
        <v>1060</v>
      </c>
      <c r="D419" s="63" t="s">
        <v>1061</v>
      </c>
      <c r="E419" s="63" t="s">
        <v>1050</v>
      </c>
      <c r="F419" s="63" t="s">
        <v>1062</v>
      </c>
      <c r="G419" s="63" t="s">
        <v>1063</v>
      </c>
      <c r="H419" s="63" t="s">
        <v>1064</v>
      </c>
      <c r="I419" s="63" t="s">
        <v>1054</v>
      </c>
      <c r="J419" s="64">
        <v>300</v>
      </c>
      <c r="K419">
        <v>2</v>
      </c>
      <c r="L419">
        <v>0</v>
      </c>
      <c r="M419">
        <v>2</v>
      </c>
      <c r="N419">
        <v>0</v>
      </c>
      <c r="O419" s="64">
        <v>1200</v>
      </c>
    </row>
    <row r="420" spans="1:15">
      <c r="A420" s="63" t="s">
        <v>79</v>
      </c>
      <c r="B420" s="63" t="s">
        <v>930</v>
      </c>
      <c r="C420" s="63" t="s">
        <v>1289</v>
      </c>
      <c r="D420" s="63" t="s">
        <v>1969</v>
      </c>
      <c r="E420" s="63" t="s">
        <v>1135</v>
      </c>
      <c r="F420" s="63" t="s">
        <v>1290</v>
      </c>
      <c r="G420" s="63" t="s">
        <v>1087</v>
      </c>
      <c r="H420" s="63" t="s">
        <v>1138</v>
      </c>
      <c r="I420" s="63" t="s">
        <v>1089</v>
      </c>
      <c r="J420" s="64">
        <v>1000</v>
      </c>
      <c r="K420">
        <v>5</v>
      </c>
      <c r="L420">
        <v>5</v>
      </c>
      <c r="M420">
        <v>10</v>
      </c>
      <c r="N420">
        <v>10</v>
      </c>
      <c r="O420" s="64">
        <v>30000</v>
      </c>
    </row>
    <row r="421" spans="1:15">
      <c r="A421" s="63" t="s">
        <v>79</v>
      </c>
      <c r="B421" s="63" t="s">
        <v>930</v>
      </c>
      <c r="C421" s="63" t="s">
        <v>1049</v>
      </c>
      <c r="D421" s="63" t="s">
        <v>1965</v>
      </c>
      <c r="E421" s="63" t="s">
        <v>1050</v>
      </c>
      <c r="F421" s="63" t="s">
        <v>1051</v>
      </c>
      <c r="G421" s="63" t="s">
        <v>1052</v>
      </c>
      <c r="H421" s="63" t="s">
        <v>1053</v>
      </c>
      <c r="I421" s="63" t="s">
        <v>1054</v>
      </c>
      <c r="J421" s="64">
        <v>50</v>
      </c>
      <c r="K421">
        <v>2</v>
      </c>
      <c r="L421">
        <v>0</v>
      </c>
      <c r="M421">
        <v>2</v>
      </c>
      <c r="N421">
        <v>0</v>
      </c>
      <c r="O421" s="64">
        <v>200</v>
      </c>
    </row>
    <row r="422" spans="1:15">
      <c r="A422" s="63" t="s">
        <v>79</v>
      </c>
      <c r="B422" s="63" t="s">
        <v>927</v>
      </c>
      <c r="C422" s="63" t="s">
        <v>1289</v>
      </c>
      <c r="D422" s="63" t="s">
        <v>1969</v>
      </c>
      <c r="E422" s="63" t="s">
        <v>1135</v>
      </c>
      <c r="F422" s="63" t="s">
        <v>1290</v>
      </c>
      <c r="G422" s="63" t="s">
        <v>1087</v>
      </c>
      <c r="H422" s="63" t="s">
        <v>1138</v>
      </c>
      <c r="I422" s="63" t="s">
        <v>1089</v>
      </c>
      <c r="J422" s="64">
        <v>1000</v>
      </c>
      <c r="K422">
        <v>5</v>
      </c>
      <c r="L422">
        <v>10</v>
      </c>
      <c r="M422">
        <v>7</v>
      </c>
      <c r="N422">
        <v>5</v>
      </c>
      <c r="O422" s="64">
        <v>27000</v>
      </c>
    </row>
    <row r="423" spans="1:15">
      <c r="A423" s="63" t="s">
        <v>79</v>
      </c>
      <c r="B423" s="63" t="s">
        <v>931</v>
      </c>
      <c r="C423" s="63" t="s">
        <v>1146</v>
      </c>
      <c r="D423" s="63" t="s">
        <v>1921</v>
      </c>
      <c r="E423" s="63" t="s">
        <v>1094</v>
      </c>
      <c r="F423" s="63" t="s">
        <v>1147</v>
      </c>
      <c r="G423" s="63" t="s">
        <v>1087</v>
      </c>
      <c r="H423" s="63" t="s">
        <v>1096</v>
      </c>
      <c r="I423" s="63" t="s">
        <v>1097</v>
      </c>
      <c r="J423" s="64">
        <v>40000</v>
      </c>
      <c r="K423">
        <v>0</v>
      </c>
      <c r="L423">
        <v>1</v>
      </c>
      <c r="M423">
        <v>1</v>
      </c>
      <c r="N423">
        <v>0</v>
      </c>
      <c r="O423" s="64">
        <v>80000</v>
      </c>
    </row>
    <row r="424" spans="1:15">
      <c r="A424" s="63" t="s">
        <v>79</v>
      </c>
      <c r="B424" s="63" t="s">
        <v>931</v>
      </c>
      <c r="C424" s="63" t="s">
        <v>1162</v>
      </c>
      <c r="D424" s="63" t="s">
        <v>1163</v>
      </c>
      <c r="E424" s="63" t="s">
        <v>1164</v>
      </c>
      <c r="F424" s="63" t="s">
        <v>1165</v>
      </c>
      <c r="G424" s="63" t="s">
        <v>1087</v>
      </c>
      <c r="H424" s="63" t="s">
        <v>1166</v>
      </c>
      <c r="I424" s="63" t="s">
        <v>1097</v>
      </c>
      <c r="J424" s="64">
        <v>22500</v>
      </c>
      <c r="K424">
        <v>0</v>
      </c>
      <c r="L424">
        <v>1</v>
      </c>
      <c r="M424">
        <v>0</v>
      </c>
      <c r="N424">
        <v>0</v>
      </c>
      <c r="O424" s="64">
        <v>22500</v>
      </c>
    </row>
    <row r="425" spans="1:15">
      <c r="A425" s="63" t="s">
        <v>79</v>
      </c>
      <c r="B425" s="63" t="s">
        <v>931</v>
      </c>
      <c r="C425" s="63" t="s">
        <v>1093</v>
      </c>
      <c r="D425" s="63" t="s">
        <v>1921</v>
      </c>
      <c r="E425" s="63" t="s">
        <v>1094</v>
      </c>
      <c r="F425" s="63" t="s">
        <v>1095</v>
      </c>
      <c r="G425" s="63" t="s">
        <v>1087</v>
      </c>
      <c r="H425" s="63" t="s">
        <v>1096</v>
      </c>
      <c r="I425" s="63" t="s">
        <v>1097</v>
      </c>
      <c r="J425" s="64">
        <v>40000</v>
      </c>
      <c r="K425">
        <v>0</v>
      </c>
      <c r="L425">
        <v>0</v>
      </c>
      <c r="M425">
        <v>1</v>
      </c>
      <c r="N425">
        <v>1</v>
      </c>
      <c r="O425" s="64">
        <v>80000</v>
      </c>
    </row>
    <row r="426" spans="1:15">
      <c r="A426" s="63" t="s">
        <v>79</v>
      </c>
      <c r="B426" s="63" t="s">
        <v>931</v>
      </c>
      <c r="C426" s="63" t="s">
        <v>1148</v>
      </c>
      <c r="D426" s="63" t="s">
        <v>1149</v>
      </c>
      <c r="E426" s="63" t="s">
        <v>2005</v>
      </c>
      <c r="F426" s="63" t="s">
        <v>1150</v>
      </c>
      <c r="G426" s="63" t="s">
        <v>1087</v>
      </c>
      <c r="H426" s="63" t="s">
        <v>1151</v>
      </c>
      <c r="I426" s="63" t="s">
        <v>1054</v>
      </c>
      <c r="J426" s="64">
        <v>500</v>
      </c>
      <c r="K426">
        <v>2</v>
      </c>
      <c r="L426">
        <v>0</v>
      </c>
      <c r="M426">
        <v>0</v>
      </c>
      <c r="N426">
        <v>0</v>
      </c>
      <c r="O426" s="64">
        <v>1000</v>
      </c>
    </row>
    <row r="427" spans="1:15">
      <c r="A427" s="63" t="s">
        <v>79</v>
      </c>
      <c r="B427" s="63" t="s">
        <v>931</v>
      </c>
      <c r="C427" s="63" t="s">
        <v>1154</v>
      </c>
      <c r="D427" s="63" t="s">
        <v>1921</v>
      </c>
      <c r="E427" s="63" t="s">
        <v>1094</v>
      </c>
      <c r="F427" s="63" t="s">
        <v>1155</v>
      </c>
      <c r="G427" s="63" t="s">
        <v>1087</v>
      </c>
      <c r="H427" s="63" t="s">
        <v>1096</v>
      </c>
      <c r="I427" s="63" t="s">
        <v>1097</v>
      </c>
      <c r="J427" s="64">
        <v>2000</v>
      </c>
      <c r="K427">
        <v>0</v>
      </c>
      <c r="L427">
        <v>0</v>
      </c>
      <c r="M427">
        <v>2</v>
      </c>
      <c r="N427">
        <v>0</v>
      </c>
      <c r="O427" s="64">
        <v>4000</v>
      </c>
    </row>
    <row r="428" spans="1:15">
      <c r="A428" s="63" t="s">
        <v>79</v>
      </c>
      <c r="B428" s="63" t="s">
        <v>931</v>
      </c>
      <c r="C428" s="63" t="s">
        <v>1399</v>
      </c>
      <c r="D428" s="63" t="s">
        <v>1968</v>
      </c>
      <c r="E428" s="63" t="s">
        <v>1113</v>
      </c>
      <c r="F428" s="63" t="s">
        <v>1400</v>
      </c>
      <c r="G428" s="63" t="s">
        <v>1087</v>
      </c>
      <c r="H428" s="63" t="s">
        <v>1115</v>
      </c>
      <c r="I428" s="63" t="s">
        <v>1097</v>
      </c>
      <c r="J428" s="64">
        <v>15000</v>
      </c>
      <c r="K428">
        <v>0</v>
      </c>
      <c r="L428">
        <v>1</v>
      </c>
      <c r="M428">
        <v>0</v>
      </c>
      <c r="N428">
        <v>0</v>
      </c>
      <c r="O428" s="64">
        <v>15000</v>
      </c>
    </row>
    <row r="429" spans="1:15">
      <c r="A429" s="63" t="s">
        <v>79</v>
      </c>
      <c r="B429" s="63" t="s">
        <v>931</v>
      </c>
      <c r="C429" s="63" t="s">
        <v>1098</v>
      </c>
      <c r="D429" s="63" t="s">
        <v>1921</v>
      </c>
      <c r="E429" s="63" t="s">
        <v>1094</v>
      </c>
      <c r="F429" s="63" t="s">
        <v>1099</v>
      </c>
      <c r="G429" s="63" t="s">
        <v>1087</v>
      </c>
      <c r="H429" s="63" t="s">
        <v>1096</v>
      </c>
      <c r="I429" s="63" t="s">
        <v>1097</v>
      </c>
      <c r="J429" s="64">
        <v>14000</v>
      </c>
      <c r="K429">
        <v>0</v>
      </c>
      <c r="L429">
        <v>1</v>
      </c>
      <c r="M429">
        <v>0</v>
      </c>
      <c r="N429">
        <v>0</v>
      </c>
      <c r="O429" s="64">
        <v>14000</v>
      </c>
    </row>
    <row r="430" spans="1:15">
      <c r="A430" s="63" t="s">
        <v>61</v>
      </c>
      <c r="B430" s="63" t="s">
        <v>752</v>
      </c>
      <c r="C430" s="63" t="s">
        <v>1084</v>
      </c>
      <c r="D430" s="63" t="s">
        <v>1085</v>
      </c>
      <c r="E430" s="63" t="s">
        <v>1085</v>
      </c>
      <c r="F430" s="63" t="s">
        <v>1086</v>
      </c>
      <c r="G430" s="63" t="s">
        <v>1087</v>
      </c>
      <c r="H430" s="63" t="s">
        <v>1088</v>
      </c>
      <c r="I430" s="63" t="s">
        <v>1089</v>
      </c>
      <c r="J430" s="64">
        <v>400</v>
      </c>
      <c r="K430">
        <v>0</v>
      </c>
      <c r="L430">
        <v>300</v>
      </c>
      <c r="M430">
        <v>0</v>
      </c>
      <c r="N430">
        <v>0</v>
      </c>
      <c r="O430" s="64">
        <v>120000</v>
      </c>
    </row>
    <row r="431" spans="1:15">
      <c r="A431" s="63" t="s">
        <v>61</v>
      </c>
      <c r="B431" s="63" t="s">
        <v>759</v>
      </c>
      <c r="C431" s="63" t="s">
        <v>1423</v>
      </c>
      <c r="D431" s="63" t="s">
        <v>1296</v>
      </c>
      <c r="E431" s="63" t="s">
        <v>1297</v>
      </c>
      <c r="F431" s="63" t="s">
        <v>1424</v>
      </c>
      <c r="G431" s="63" t="s">
        <v>1087</v>
      </c>
      <c r="H431" s="63" t="s">
        <v>1299</v>
      </c>
      <c r="I431" s="63" t="s">
        <v>1054</v>
      </c>
      <c r="J431" s="64">
        <v>2500</v>
      </c>
      <c r="K431">
        <v>0</v>
      </c>
      <c r="L431">
        <v>7</v>
      </c>
      <c r="M431">
        <v>5</v>
      </c>
      <c r="N431">
        <v>0</v>
      </c>
      <c r="O431" s="64">
        <v>30000</v>
      </c>
    </row>
    <row r="432" spans="1:15">
      <c r="A432" s="63" t="s">
        <v>61</v>
      </c>
      <c r="B432" s="63" t="s">
        <v>759</v>
      </c>
      <c r="C432" s="63" t="s">
        <v>1425</v>
      </c>
      <c r="D432" s="63" t="s">
        <v>1296</v>
      </c>
      <c r="E432" s="63" t="s">
        <v>1297</v>
      </c>
      <c r="F432" s="63" t="s">
        <v>1426</v>
      </c>
      <c r="G432" s="63" t="s">
        <v>1087</v>
      </c>
      <c r="H432" s="63" t="s">
        <v>1299</v>
      </c>
      <c r="I432" s="63" t="s">
        <v>1054</v>
      </c>
      <c r="J432" s="64">
        <v>5000</v>
      </c>
      <c r="K432">
        <v>0</v>
      </c>
      <c r="L432">
        <v>6</v>
      </c>
      <c r="M432">
        <v>3</v>
      </c>
      <c r="N432">
        <v>1</v>
      </c>
      <c r="O432" s="64">
        <v>50000</v>
      </c>
    </row>
    <row r="433" spans="1:15">
      <c r="A433" s="63" t="s">
        <v>61</v>
      </c>
      <c r="B433" s="63" t="s">
        <v>759</v>
      </c>
      <c r="C433" s="63" t="s">
        <v>1427</v>
      </c>
      <c r="D433" s="63" t="s">
        <v>1227</v>
      </c>
      <c r="E433" s="63" t="s">
        <v>1050</v>
      </c>
      <c r="F433" s="63" t="s">
        <v>1428</v>
      </c>
      <c r="G433" s="63" t="s">
        <v>1087</v>
      </c>
      <c r="H433" s="63" t="s">
        <v>1229</v>
      </c>
      <c r="I433" s="63" t="s">
        <v>1054</v>
      </c>
      <c r="J433" s="64">
        <v>1000</v>
      </c>
      <c r="K433">
        <v>0</v>
      </c>
      <c r="L433">
        <v>0</v>
      </c>
      <c r="M433">
        <v>0</v>
      </c>
      <c r="N433">
        <v>6</v>
      </c>
      <c r="O433" s="64">
        <v>6000</v>
      </c>
    </row>
    <row r="434" spans="1:15">
      <c r="A434" s="63" t="s">
        <v>61</v>
      </c>
      <c r="B434" s="63" t="s">
        <v>759</v>
      </c>
      <c r="C434" s="63" t="s">
        <v>1429</v>
      </c>
      <c r="D434" s="63" t="s">
        <v>1227</v>
      </c>
      <c r="E434" s="63" t="s">
        <v>1050</v>
      </c>
      <c r="F434" s="63" t="s">
        <v>1430</v>
      </c>
      <c r="G434" s="63" t="s">
        <v>1087</v>
      </c>
      <c r="H434" s="63" t="s">
        <v>1229</v>
      </c>
      <c r="I434" s="63" t="s">
        <v>1054</v>
      </c>
      <c r="J434" s="64">
        <v>2000</v>
      </c>
      <c r="K434">
        <v>0</v>
      </c>
      <c r="L434">
        <v>0</v>
      </c>
      <c r="M434">
        <v>997</v>
      </c>
      <c r="N434">
        <v>1</v>
      </c>
      <c r="O434" s="64">
        <v>1996000</v>
      </c>
    </row>
    <row r="435" spans="1:15">
      <c r="A435" s="63" t="s">
        <v>61</v>
      </c>
      <c r="B435" s="63" t="s">
        <v>759</v>
      </c>
      <c r="C435" s="63" t="s">
        <v>1295</v>
      </c>
      <c r="D435" s="63" t="s">
        <v>1296</v>
      </c>
      <c r="E435" s="63" t="s">
        <v>1297</v>
      </c>
      <c r="F435" s="63" t="s">
        <v>1298</v>
      </c>
      <c r="G435" s="63" t="s">
        <v>1087</v>
      </c>
      <c r="H435" s="63" t="s">
        <v>1299</v>
      </c>
      <c r="I435" s="63" t="s">
        <v>1054</v>
      </c>
      <c r="J435" s="64">
        <v>300</v>
      </c>
      <c r="K435">
        <v>0</v>
      </c>
      <c r="L435">
        <v>30</v>
      </c>
      <c r="M435">
        <v>10</v>
      </c>
      <c r="N435">
        <v>0</v>
      </c>
      <c r="O435" s="64">
        <v>12000</v>
      </c>
    </row>
    <row r="436" spans="1:15">
      <c r="A436" s="63" t="s">
        <v>61</v>
      </c>
      <c r="B436" s="63" t="s">
        <v>759</v>
      </c>
      <c r="C436" s="63" t="s">
        <v>1128</v>
      </c>
      <c r="D436" s="63" t="s">
        <v>1906</v>
      </c>
      <c r="E436" s="63" t="s">
        <v>1067</v>
      </c>
      <c r="F436" s="63" t="s">
        <v>1129</v>
      </c>
      <c r="G436" s="63" t="s">
        <v>1081</v>
      </c>
      <c r="H436" s="63" t="s">
        <v>1070</v>
      </c>
      <c r="I436" s="63" t="s">
        <v>1054</v>
      </c>
      <c r="J436" s="64">
        <v>200</v>
      </c>
      <c r="K436">
        <v>0</v>
      </c>
      <c r="L436">
        <v>15</v>
      </c>
      <c r="M436">
        <v>15</v>
      </c>
      <c r="N436">
        <v>12</v>
      </c>
      <c r="O436" s="64">
        <v>8400</v>
      </c>
    </row>
    <row r="437" spans="1:15">
      <c r="A437" s="63" t="s">
        <v>61</v>
      </c>
      <c r="B437" s="63" t="s">
        <v>759</v>
      </c>
      <c r="C437" s="63" t="s">
        <v>1421</v>
      </c>
      <c r="D437" s="63" t="s">
        <v>1906</v>
      </c>
      <c r="E437" s="63" t="s">
        <v>1067</v>
      </c>
      <c r="F437" s="63" t="s">
        <v>1422</v>
      </c>
      <c r="G437" s="63" t="s">
        <v>1217</v>
      </c>
      <c r="H437" s="63" t="s">
        <v>1070</v>
      </c>
      <c r="I437" s="63" t="s">
        <v>1054</v>
      </c>
      <c r="J437" s="64">
        <v>200</v>
      </c>
      <c r="K437">
        <v>0</v>
      </c>
      <c r="L437">
        <v>30</v>
      </c>
      <c r="M437">
        <v>30</v>
      </c>
      <c r="N437">
        <v>25</v>
      </c>
      <c r="O437" s="64">
        <v>17000</v>
      </c>
    </row>
    <row r="438" spans="1:15">
      <c r="A438" s="63" t="s">
        <v>61</v>
      </c>
      <c r="B438" s="63" t="s">
        <v>765</v>
      </c>
      <c r="C438" s="63" t="s">
        <v>1218</v>
      </c>
      <c r="D438" s="63" t="s">
        <v>1966</v>
      </c>
      <c r="E438" s="63" t="s">
        <v>1050</v>
      </c>
      <c r="F438" s="63" t="s">
        <v>1219</v>
      </c>
      <c r="G438" s="63" t="s">
        <v>1087</v>
      </c>
      <c r="H438" s="63" t="s">
        <v>1199</v>
      </c>
      <c r="I438" s="63" t="s">
        <v>1054</v>
      </c>
      <c r="J438" s="64">
        <v>100</v>
      </c>
      <c r="K438">
        <v>24</v>
      </c>
      <c r="L438">
        <v>24</v>
      </c>
      <c r="M438">
        <v>24</v>
      </c>
      <c r="N438">
        <v>24</v>
      </c>
      <c r="O438" s="64">
        <v>9600</v>
      </c>
    </row>
    <row r="439" spans="1:15">
      <c r="A439" s="63" t="s">
        <v>61</v>
      </c>
      <c r="B439" s="63" t="s">
        <v>765</v>
      </c>
      <c r="C439" s="63" t="s">
        <v>1049</v>
      </c>
      <c r="D439" s="63" t="s">
        <v>1965</v>
      </c>
      <c r="E439" s="63" t="s">
        <v>1050</v>
      </c>
      <c r="F439" s="63" t="s">
        <v>1051</v>
      </c>
      <c r="G439" s="63" t="s">
        <v>1052</v>
      </c>
      <c r="H439" s="63" t="s">
        <v>1053</v>
      </c>
      <c r="I439" s="63" t="s">
        <v>1054</v>
      </c>
      <c r="J439" s="64">
        <v>50</v>
      </c>
      <c r="K439">
        <v>10</v>
      </c>
      <c r="L439">
        <v>10</v>
      </c>
      <c r="M439">
        <v>10</v>
      </c>
      <c r="N439">
        <v>10</v>
      </c>
      <c r="O439" s="64">
        <v>2000</v>
      </c>
    </row>
    <row r="440" spans="1:15">
      <c r="A440" s="63" t="s">
        <v>61</v>
      </c>
      <c r="B440" s="63" t="s">
        <v>765</v>
      </c>
      <c r="C440" s="63" t="s">
        <v>1265</v>
      </c>
      <c r="D440" s="63" t="s">
        <v>1912</v>
      </c>
      <c r="E440" s="63" t="s">
        <v>2007</v>
      </c>
      <c r="F440" s="63" t="s">
        <v>1267</v>
      </c>
      <c r="G440" s="63" t="s">
        <v>1087</v>
      </c>
      <c r="H440" s="63" t="s">
        <v>1268</v>
      </c>
      <c r="I440" s="63" t="s">
        <v>1054</v>
      </c>
      <c r="J440" s="64">
        <v>1000</v>
      </c>
      <c r="K440">
        <v>8</v>
      </c>
      <c r="L440">
        <v>0</v>
      </c>
      <c r="M440">
        <v>0</v>
      </c>
      <c r="N440">
        <v>0</v>
      </c>
      <c r="O440" s="64">
        <v>8000</v>
      </c>
    </row>
    <row r="441" spans="1:15">
      <c r="A441" s="63" t="s">
        <v>61</v>
      </c>
      <c r="B441" s="63" t="s">
        <v>765</v>
      </c>
      <c r="C441" s="63" t="s">
        <v>1405</v>
      </c>
      <c r="D441" s="63" t="s">
        <v>1912</v>
      </c>
      <c r="E441" s="63" t="s">
        <v>2007</v>
      </c>
      <c r="F441" s="63" t="s">
        <v>1406</v>
      </c>
      <c r="G441" s="63" t="s">
        <v>1087</v>
      </c>
      <c r="H441" s="63" t="s">
        <v>1268</v>
      </c>
      <c r="I441" s="63" t="s">
        <v>1054</v>
      </c>
      <c r="J441" s="64">
        <v>3000</v>
      </c>
      <c r="K441">
        <v>3</v>
      </c>
      <c r="L441">
        <v>0</v>
      </c>
      <c r="M441">
        <v>0</v>
      </c>
      <c r="N441">
        <v>0</v>
      </c>
      <c r="O441" s="64">
        <v>9000</v>
      </c>
    </row>
    <row r="442" spans="1:15">
      <c r="A442" s="63" t="s">
        <v>61</v>
      </c>
      <c r="B442" s="63" t="s">
        <v>765</v>
      </c>
      <c r="C442" s="63" t="s">
        <v>1407</v>
      </c>
      <c r="D442" s="63" t="s">
        <v>1912</v>
      </c>
      <c r="E442" s="63" t="s">
        <v>2007</v>
      </c>
      <c r="F442" s="63" t="s">
        <v>1408</v>
      </c>
      <c r="G442" s="63" t="s">
        <v>1087</v>
      </c>
      <c r="H442" s="63" t="s">
        <v>1268</v>
      </c>
      <c r="I442" s="63" t="s">
        <v>1054</v>
      </c>
      <c r="J442" s="64">
        <v>3000</v>
      </c>
      <c r="K442">
        <v>5</v>
      </c>
      <c r="L442">
        <v>0</v>
      </c>
      <c r="M442">
        <v>0</v>
      </c>
      <c r="N442">
        <v>0</v>
      </c>
      <c r="O442" s="64">
        <v>15000</v>
      </c>
    </row>
    <row r="443" spans="1:15">
      <c r="A443" s="63" t="s">
        <v>61</v>
      </c>
      <c r="B443" s="63" t="s">
        <v>765</v>
      </c>
      <c r="C443" s="63" t="s">
        <v>1121</v>
      </c>
      <c r="D443" s="63" t="s">
        <v>1122</v>
      </c>
      <c r="E443" s="63" t="s">
        <v>2003</v>
      </c>
      <c r="F443" s="63" t="s">
        <v>1124</v>
      </c>
      <c r="G443" s="63" t="s">
        <v>1087</v>
      </c>
      <c r="H443" s="63" t="s">
        <v>1125</v>
      </c>
      <c r="I443" s="63" t="s">
        <v>1054</v>
      </c>
      <c r="J443" s="64">
        <v>50</v>
      </c>
      <c r="K443">
        <v>0</v>
      </c>
      <c r="L443">
        <v>40</v>
      </c>
      <c r="M443">
        <v>0</v>
      </c>
      <c r="N443">
        <v>40</v>
      </c>
      <c r="O443" s="64">
        <v>4000</v>
      </c>
    </row>
    <row r="444" spans="1:15">
      <c r="A444" s="63" t="s">
        <v>61</v>
      </c>
      <c r="B444" s="63" t="s">
        <v>765</v>
      </c>
      <c r="C444" s="63" t="s">
        <v>1211</v>
      </c>
      <c r="D444" s="63" t="s">
        <v>1965</v>
      </c>
      <c r="E444" s="63" t="s">
        <v>1050</v>
      </c>
      <c r="F444" s="63" t="s">
        <v>1212</v>
      </c>
      <c r="G444" s="63" t="s">
        <v>1087</v>
      </c>
      <c r="H444" s="63" t="s">
        <v>1053</v>
      </c>
      <c r="I444" s="63" t="s">
        <v>1054</v>
      </c>
      <c r="J444" s="64">
        <v>100</v>
      </c>
      <c r="K444">
        <v>2</v>
      </c>
      <c r="L444">
        <v>2</v>
      </c>
      <c r="M444">
        <v>2</v>
      </c>
      <c r="N444">
        <v>2</v>
      </c>
      <c r="O444" s="64">
        <v>800</v>
      </c>
    </row>
    <row r="445" spans="1:15">
      <c r="A445" s="63" t="s">
        <v>61</v>
      </c>
      <c r="B445" s="63" t="s">
        <v>765</v>
      </c>
      <c r="C445" s="63" t="s">
        <v>1075</v>
      </c>
      <c r="D445" s="63" t="s">
        <v>1965</v>
      </c>
      <c r="E445" s="63" t="s">
        <v>1050</v>
      </c>
      <c r="F445" s="63" t="s">
        <v>1076</v>
      </c>
      <c r="G445" s="63" t="s">
        <v>1052</v>
      </c>
      <c r="H445" s="63" t="s">
        <v>1053</v>
      </c>
      <c r="I445" s="63" t="s">
        <v>1054</v>
      </c>
      <c r="J445" s="64">
        <v>500</v>
      </c>
      <c r="K445">
        <v>1</v>
      </c>
      <c r="L445">
        <v>1</v>
      </c>
      <c r="M445">
        <v>1</v>
      </c>
      <c r="N445">
        <v>1</v>
      </c>
      <c r="O445" s="64">
        <v>2000</v>
      </c>
    </row>
    <row r="446" spans="1:15">
      <c r="A446" s="63" t="s">
        <v>61</v>
      </c>
      <c r="B446" s="63" t="s">
        <v>765</v>
      </c>
      <c r="C446" s="63" t="s">
        <v>1100</v>
      </c>
      <c r="D446" s="63" t="s">
        <v>1965</v>
      </c>
      <c r="E446" s="63" t="s">
        <v>1050</v>
      </c>
      <c r="F446" s="63" t="s">
        <v>1101</v>
      </c>
      <c r="G446" s="63" t="s">
        <v>1087</v>
      </c>
      <c r="H446" s="63" t="s">
        <v>1053</v>
      </c>
      <c r="I446" s="63" t="s">
        <v>1054</v>
      </c>
      <c r="J446" s="64">
        <v>3000</v>
      </c>
      <c r="K446">
        <v>4</v>
      </c>
      <c r="L446">
        <v>4</v>
      </c>
      <c r="M446">
        <v>4</v>
      </c>
      <c r="N446">
        <v>4</v>
      </c>
      <c r="O446" s="64">
        <v>48000</v>
      </c>
    </row>
    <row r="447" spans="1:15">
      <c r="A447" s="63" t="s">
        <v>61</v>
      </c>
      <c r="B447" s="63" t="s">
        <v>765</v>
      </c>
      <c r="C447" s="63" t="s">
        <v>1187</v>
      </c>
      <c r="D447" s="63" t="s">
        <v>1965</v>
      </c>
      <c r="E447" s="63" t="s">
        <v>1050</v>
      </c>
      <c r="F447" s="63" t="s">
        <v>1188</v>
      </c>
      <c r="G447" s="63" t="s">
        <v>1087</v>
      </c>
      <c r="H447" s="63" t="s">
        <v>1053</v>
      </c>
      <c r="I447" s="63" t="s">
        <v>1054</v>
      </c>
      <c r="J447" s="64">
        <v>70</v>
      </c>
      <c r="K447">
        <v>10</v>
      </c>
      <c r="L447">
        <v>10</v>
      </c>
      <c r="M447">
        <v>10</v>
      </c>
      <c r="N447">
        <v>10</v>
      </c>
      <c r="O447" s="64">
        <v>2800</v>
      </c>
    </row>
    <row r="448" spans="1:15">
      <c r="A448" s="63" t="s">
        <v>61</v>
      </c>
      <c r="B448" s="63" t="s">
        <v>765</v>
      </c>
      <c r="C448" s="63" t="s">
        <v>1093</v>
      </c>
      <c r="D448" s="63" t="s">
        <v>1921</v>
      </c>
      <c r="E448" s="63" t="s">
        <v>1094</v>
      </c>
      <c r="F448" s="63" t="s">
        <v>1095</v>
      </c>
      <c r="G448" s="63" t="s">
        <v>1087</v>
      </c>
      <c r="H448" s="63" t="s">
        <v>1096</v>
      </c>
      <c r="I448" s="63" t="s">
        <v>1097</v>
      </c>
      <c r="J448" s="64">
        <v>40000</v>
      </c>
      <c r="K448">
        <v>1</v>
      </c>
      <c r="L448">
        <v>1</v>
      </c>
      <c r="M448">
        <v>1</v>
      </c>
      <c r="N448">
        <v>1</v>
      </c>
      <c r="O448" s="64">
        <v>160000</v>
      </c>
    </row>
    <row r="449" spans="1:15">
      <c r="A449" s="63" t="s">
        <v>61</v>
      </c>
      <c r="B449" s="63" t="s">
        <v>765</v>
      </c>
      <c r="C449" s="63" t="s">
        <v>1191</v>
      </c>
      <c r="D449" s="63" t="s">
        <v>1965</v>
      </c>
      <c r="E449" s="63" t="s">
        <v>1050</v>
      </c>
      <c r="F449" s="63" t="s">
        <v>1192</v>
      </c>
      <c r="G449" s="63" t="s">
        <v>1087</v>
      </c>
      <c r="H449" s="63" t="s">
        <v>1053</v>
      </c>
      <c r="I449" s="63" t="s">
        <v>1054</v>
      </c>
      <c r="J449" s="64">
        <v>50</v>
      </c>
      <c r="K449">
        <v>1</v>
      </c>
      <c r="L449">
        <v>1</v>
      </c>
      <c r="M449">
        <v>1</v>
      </c>
      <c r="N449">
        <v>1</v>
      </c>
      <c r="O449" s="64">
        <v>200</v>
      </c>
    </row>
    <row r="450" spans="1:15">
      <c r="A450" s="63" t="s">
        <v>61</v>
      </c>
      <c r="B450" s="63" t="s">
        <v>765</v>
      </c>
      <c r="C450" s="63" t="s">
        <v>1146</v>
      </c>
      <c r="D450" s="63" t="s">
        <v>1921</v>
      </c>
      <c r="E450" s="63" t="s">
        <v>1094</v>
      </c>
      <c r="F450" s="63" t="s">
        <v>1147</v>
      </c>
      <c r="G450" s="63" t="s">
        <v>1087</v>
      </c>
      <c r="H450" s="63" t="s">
        <v>1096</v>
      </c>
      <c r="I450" s="63" t="s">
        <v>1097</v>
      </c>
      <c r="J450" s="64">
        <v>40000</v>
      </c>
      <c r="K450">
        <v>0</v>
      </c>
      <c r="L450">
        <v>1</v>
      </c>
      <c r="M450">
        <v>1</v>
      </c>
      <c r="N450">
        <v>0</v>
      </c>
      <c r="O450" s="64">
        <v>80000</v>
      </c>
    </row>
    <row r="451" spans="1:15">
      <c r="A451" s="63" t="s">
        <v>61</v>
      </c>
      <c r="B451" s="63" t="s">
        <v>765</v>
      </c>
      <c r="C451" s="63" t="s">
        <v>1148</v>
      </c>
      <c r="D451" s="63" t="s">
        <v>1149</v>
      </c>
      <c r="E451" s="63" t="s">
        <v>2005</v>
      </c>
      <c r="F451" s="63" t="s">
        <v>1150</v>
      </c>
      <c r="G451" s="63" t="s">
        <v>1087</v>
      </c>
      <c r="H451" s="63" t="s">
        <v>1151</v>
      </c>
      <c r="I451" s="63" t="s">
        <v>1054</v>
      </c>
      <c r="J451" s="64">
        <v>500</v>
      </c>
      <c r="K451">
        <v>0</v>
      </c>
      <c r="L451">
        <v>0</v>
      </c>
      <c r="M451">
        <v>2</v>
      </c>
      <c r="N451">
        <v>0</v>
      </c>
      <c r="O451" s="64">
        <v>1000</v>
      </c>
    </row>
    <row r="452" spans="1:15">
      <c r="A452" s="63" t="s">
        <v>65</v>
      </c>
      <c r="B452" s="63" t="s">
        <v>807</v>
      </c>
      <c r="C452" s="63" t="s">
        <v>1060</v>
      </c>
      <c r="D452" s="63" t="s">
        <v>1061</v>
      </c>
      <c r="E452" s="63" t="s">
        <v>1050</v>
      </c>
      <c r="F452" s="63" t="s">
        <v>1062</v>
      </c>
      <c r="G452" s="63" t="s">
        <v>1063</v>
      </c>
      <c r="H452" s="63" t="s">
        <v>1064</v>
      </c>
      <c r="I452" s="63" t="s">
        <v>1054</v>
      </c>
      <c r="J452" s="64">
        <v>300</v>
      </c>
      <c r="K452">
        <v>2</v>
      </c>
      <c r="L452">
        <v>2</v>
      </c>
      <c r="M452">
        <v>2</v>
      </c>
      <c r="N452">
        <v>2</v>
      </c>
      <c r="O452" s="64">
        <v>2400</v>
      </c>
    </row>
    <row r="453" spans="1:15">
      <c r="A453" s="63" t="s">
        <v>65</v>
      </c>
      <c r="B453" s="63" t="s">
        <v>807</v>
      </c>
      <c r="C453" s="63" t="s">
        <v>1049</v>
      </c>
      <c r="D453" s="63" t="s">
        <v>1965</v>
      </c>
      <c r="E453" s="63" t="s">
        <v>1050</v>
      </c>
      <c r="F453" s="63" t="s">
        <v>1051</v>
      </c>
      <c r="G453" s="63" t="s">
        <v>1052</v>
      </c>
      <c r="H453" s="63" t="s">
        <v>1053</v>
      </c>
      <c r="I453" s="63" t="s">
        <v>1054</v>
      </c>
      <c r="J453" s="64">
        <v>50</v>
      </c>
      <c r="K453">
        <v>1</v>
      </c>
      <c r="L453">
        <v>1</v>
      </c>
      <c r="M453">
        <v>1</v>
      </c>
      <c r="N453">
        <v>1</v>
      </c>
      <c r="O453" s="64">
        <v>200</v>
      </c>
    </row>
    <row r="454" spans="1:15">
      <c r="A454" s="63" t="s">
        <v>65</v>
      </c>
      <c r="B454" s="63" t="s">
        <v>807</v>
      </c>
      <c r="C454" s="63" t="s">
        <v>1106</v>
      </c>
      <c r="D454" s="63" t="s">
        <v>1965</v>
      </c>
      <c r="E454" s="63" t="s">
        <v>1050</v>
      </c>
      <c r="F454" s="63" t="s">
        <v>1107</v>
      </c>
      <c r="G454" s="63" t="s">
        <v>1052</v>
      </c>
      <c r="H454" s="63" t="s">
        <v>1053</v>
      </c>
      <c r="I454" s="63" t="s">
        <v>1054</v>
      </c>
      <c r="J454" s="64">
        <v>60</v>
      </c>
      <c r="K454">
        <v>1</v>
      </c>
      <c r="L454">
        <v>1</v>
      </c>
      <c r="M454">
        <v>1</v>
      </c>
      <c r="N454">
        <v>1</v>
      </c>
      <c r="O454" s="64">
        <v>240</v>
      </c>
    </row>
    <row r="455" spans="1:15">
      <c r="A455" s="63" t="s">
        <v>65</v>
      </c>
      <c r="B455" s="63" t="s">
        <v>807</v>
      </c>
      <c r="C455" s="63" t="s">
        <v>1065</v>
      </c>
      <c r="D455" s="63" t="s">
        <v>1906</v>
      </c>
      <c r="E455" s="63" t="s">
        <v>1067</v>
      </c>
      <c r="F455" s="63" t="s">
        <v>1068</v>
      </c>
      <c r="G455" s="63" t="s">
        <v>1069</v>
      </c>
      <c r="H455" s="63" t="s">
        <v>1070</v>
      </c>
      <c r="I455" s="63" t="s">
        <v>1054</v>
      </c>
      <c r="J455" s="64">
        <v>270</v>
      </c>
      <c r="K455">
        <v>6</v>
      </c>
      <c r="L455">
        <v>6</v>
      </c>
      <c r="M455">
        <v>6</v>
      </c>
      <c r="N455">
        <v>6</v>
      </c>
      <c r="O455" s="64">
        <v>6480</v>
      </c>
    </row>
    <row r="456" spans="1:15">
      <c r="A456" s="63" t="s">
        <v>65</v>
      </c>
      <c r="B456" s="63" t="s">
        <v>807</v>
      </c>
      <c r="C456" s="63" t="s">
        <v>1102</v>
      </c>
      <c r="D456" s="63" t="s">
        <v>1906</v>
      </c>
      <c r="E456" s="63" t="s">
        <v>1067</v>
      </c>
      <c r="F456" s="63" t="s">
        <v>1104</v>
      </c>
      <c r="G456" s="63" t="s">
        <v>1105</v>
      </c>
      <c r="H456" s="63" t="s">
        <v>1070</v>
      </c>
      <c r="I456" s="63" t="s">
        <v>1054</v>
      </c>
      <c r="J456" s="64">
        <v>200</v>
      </c>
      <c r="K456">
        <v>6</v>
      </c>
      <c r="L456">
        <v>6</v>
      </c>
      <c r="M456">
        <v>6</v>
      </c>
      <c r="N456">
        <v>6</v>
      </c>
      <c r="O456" s="64">
        <v>4800</v>
      </c>
    </row>
    <row r="457" spans="1:15">
      <c r="A457" s="63" t="s">
        <v>87</v>
      </c>
      <c r="B457" s="63" t="s">
        <v>1015</v>
      </c>
      <c r="C457" s="63" t="s">
        <v>1731</v>
      </c>
      <c r="D457" s="63" t="s">
        <v>1253</v>
      </c>
      <c r="E457" s="63" t="s">
        <v>1254</v>
      </c>
      <c r="F457" s="63" t="s">
        <v>2011</v>
      </c>
      <c r="G457" s="63" t="s">
        <v>1087</v>
      </c>
      <c r="H457" s="63" t="s">
        <v>1256</v>
      </c>
      <c r="I457" s="63" t="s">
        <v>1097</v>
      </c>
      <c r="J457" s="64">
        <v>10000</v>
      </c>
      <c r="K457">
        <v>1</v>
      </c>
      <c r="L457">
        <v>0</v>
      </c>
      <c r="M457">
        <v>0</v>
      </c>
      <c r="N457">
        <v>0</v>
      </c>
      <c r="O457" s="64">
        <v>10000</v>
      </c>
    </row>
    <row r="458" spans="1:15">
      <c r="A458" s="63" t="s">
        <v>87</v>
      </c>
      <c r="B458" s="63" t="s">
        <v>1015</v>
      </c>
      <c r="C458" s="63" t="s">
        <v>1065</v>
      </c>
      <c r="D458" s="63" t="s">
        <v>1906</v>
      </c>
      <c r="E458" s="63" t="s">
        <v>1067</v>
      </c>
      <c r="F458" s="63" t="s">
        <v>1068</v>
      </c>
      <c r="G458" s="63" t="s">
        <v>1069</v>
      </c>
      <c r="H458" s="63" t="s">
        <v>1070</v>
      </c>
      <c r="I458" s="63" t="s">
        <v>1054</v>
      </c>
      <c r="J458" s="64">
        <v>270</v>
      </c>
      <c r="K458">
        <v>3</v>
      </c>
      <c r="L458">
        <v>3</v>
      </c>
      <c r="M458">
        <v>3</v>
      </c>
      <c r="N458">
        <v>3</v>
      </c>
      <c r="O458" s="64">
        <v>3240</v>
      </c>
    </row>
    <row r="459" spans="1:15">
      <c r="A459" s="63" t="s">
        <v>87</v>
      </c>
      <c r="B459" s="63" t="s">
        <v>1015</v>
      </c>
      <c r="C459" s="63" t="s">
        <v>1269</v>
      </c>
      <c r="D459" s="63" t="s">
        <v>1965</v>
      </c>
      <c r="E459" s="63" t="s">
        <v>1050</v>
      </c>
      <c r="F459" s="63" t="s">
        <v>1270</v>
      </c>
      <c r="G459" s="63" t="s">
        <v>1087</v>
      </c>
      <c r="H459" s="63" t="s">
        <v>1053</v>
      </c>
      <c r="I459" s="63" t="s">
        <v>1054</v>
      </c>
      <c r="J459" s="64">
        <v>90</v>
      </c>
      <c r="K459">
        <v>1</v>
      </c>
      <c r="L459">
        <v>1</v>
      </c>
      <c r="M459">
        <v>0</v>
      </c>
      <c r="N459">
        <v>0</v>
      </c>
      <c r="O459" s="64">
        <v>180</v>
      </c>
    </row>
    <row r="460" spans="1:15">
      <c r="A460" s="63" t="s">
        <v>87</v>
      </c>
      <c r="B460" s="63" t="s">
        <v>1015</v>
      </c>
      <c r="C460" s="63" t="s">
        <v>1405</v>
      </c>
      <c r="D460" s="63" t="s">
        <v>1912</v>
      </c>
      <c r="E460" s="63" t="s">
        <v>2007</v>
      </c>
      <c r="F460" s="63" t="s">
        <v>1406</v>
      </c>
      <c r="G460" s="63" t="s">
        <v>1087</v>
      </c>
      <c r="H460" s="63" t="s">
        <v>1268</v>
      </c>
      <c r="I460" s="63" t="s">
        <v>1054</v>
      </c>
      <c r="J460" s="64">
        <v>3000</v>
      </c>
      <c r="K460">
        <v>2</v>
      </c>
      <c r="L460">
        <v>0</v>
      </c>
      <c r="M460">
        <v>0</v>
      </c>
      <c r="N460">
        <v>2</v>
      </c>
      <c r="O460" s="64">
        <v>12000</v>
      </c>
    </row>
    <row r="461" spans="1:15">
      <c r="A461" s="63" t="s">
        <v>87</v>
      </c>
      <c r="B461" s="63" t="s">
        <v>1015</v>
      </c>
      <c r="C461" s="63" t="s">
        <v>1148</v>
      </c>
      <c r="D461" s="63" t="s">
        <v>1149</v>
      </c>
      <c r="E461" s="63" t="s">
        <v>2005</v>
      </c>
      <c r="F461" s="63" t="s">
        <v>1150</v>
      </c>
      <c r="G461" s="63" t="s">
        <v>1087</v>
      </c>
      <c r="H461" s="63" t="s">
        <v>1151</v>
      </c>
      <c r="I461" s="63" t="s">
        <v>1054</v>
      </c>
      <c r="J461" s="64">
        <v>500</v>
      </c>
      <c r="K461">
        <v>1</v>
      </c>
      <c r="L461">
        <v>0</v>
      </c>
      <c r="M461">
        <v>0</v>
      </c>
      <c r="N461">
        <v>1</v>
      </c>
      <c r="O461" s="64">
        <v>1000</v>
      </c>
    </row>
    <row r="462" spans="1:15">
      <c r="A462" s="63" t="s">
        <v>87</v>
      </c>
      <c r="B462" s="63" t="s">
        <v>1015</v>
      </c>
      <c r="C462" s="63" t="s">
        <v>1431</v>
      </c>
      <c r="D462" s="63" t="s">
        <v>1906</v>
      </c>
      <c r="E462" s="63" t="s">
        <v>1067</v>
      </c>
      <c r="F462" s="63" t="s">
        <v>1432</v>
      </c>
      <c r="G462" s="63" t="s">
        <v>1058</v>
      </c>
      <c r="H462" s="63" t="s">
        <v>1070</v>
      </c>
      <c r="I462" s="63" t="s">
        <v>1054</v>
      </c>
      <c r="J462" s="64">
        <v>600</v>
      </c>
      <c r="K462">
        <v>5</v>
      </c>
      <c r="L462">
        <v>5</v>
      </c>
      <c r="M462">
        <v>5</v>
      </c>
      <c r="N462">
        <v>5</v>
      </c>
      <c r="O462" s="64">
        <v>12000</v>
      </c>
    </row>
    <row r="463" spans="1:15">
      <c r="A463" s="63" t="s">
        <v>87</v>
      </c>
      <c r="B463" s="63" t="s">
        <v>1015</v>
      </c>
      <c r="C463" s="63" t="s">
        <v>1112</v>
      </c>
      <c r="D463" s="63" t="s">
        <v>1968</v>
      </c>
      <c r="E463" s="63" t="s">
        <v>1113</v>
      </c>
      <c r="F463" s="63" t="s">
        <v>1114</v>
      </c>
      <c r="G463" s="63" t="s">
        <v>1087</v>
      </c>
      <c r="H463" s="63" t="s">
        <v>1115</v>
      </c>
      <c r="I463" s="63" t="s">
        <v>1097</v>
      </c>
      <c r="J463" s="64">
        <v>5000</v>
      </c>
      <c r="K463">
        <v>1</v>
      </c>
      <c r="L463">
        <v>1</v>
      </c>
      <c r="M463">
        <v>2</v>
      </c>
      <c r="N463">
        <v>0</v>
      </c>
      <c r="O463" s="64">
        <v>20000</v>
      </c>
    </row>
    <row r="464" spans="1:15">
      <c r="A464" s="63" t="s">
        <v>65</v>
      </c>
      <c r="B464" s="63" t="s">
        <v>810</v>
      </c>
      <c r="C464" s="63" t="s">
        <v>1146</v>
      </c>
      <c r="D464" s="63" t="s">
        <v>1921</v>
      </c>
      <c r="E464" s="63" t="s">
        <v>1094</v>
      </c>
      <c r="F464" s="63" t="s">
        <v>1147</v>
      </c>
      <c r="G464" s="63" t="s">
        <v>1087</v>
      </c>
      <c r="H464" s="63" t="s">
        <v>1096</v>
      </c>
      <c r="I464" s="63" t="s">
        <v>1097</v>
      </c>
      <c r="J464" s="64">
        <v>40000</v>
      </c>
      <c r="K464">
        <v>1</v>
      </c>
      <c r="L464">
        <v>0</v>
      </c>
      <c r="M464">
        <v>1</v>
      </c>
      <c r="N464">
        <v>0</v>
      </c>
      <c r="O464" s="64">
        <v>80000</v>
      </c>
    </row>
    <row r="465" spans="1:15">
      <c r="A465" s="63" t="s">
        <v>65</v>
      </c>
      <c r="B465" s="63" t="s">
        <v>810</v>
      </c>
      <c r="C465" s="63" t="s">
        <v>1093</v>
      </c>
      <c r="D465" s="63" t="s">
        <v>1921</v>
      </c>
      <c r="E465" s="63" t="s">
        <v>1094</v>
      </c>
      <c r="F465" s="63" t="s">
        <v>1095</v>
      </c>
      <c r="G465" s="63" t="s">
        <v>1087</v>
      </c>
      <c r="H465" s="63" t="s">
        <v>1096</v>
      </c>
      <c r="I465" s="63" t="s">
        <v>1097</v>
      </c>
      <c r="J465" s="64">
        <v>40000</v>
      </c>
      <c r="K465">
        <v>1</v>
      </c>
      <c r="L465">
        <v>3</v>
      </c>
      <c r="M465">
        <v>2</v>
      </c>
      <c r="N465">
        <v>1</v>
      </c>
      <c r="O465" s="64">
        <v>280000</v>
      </c>
    </row>
    <row r="466" spans="1:15">
      <c r="A466" s="63" t="s">
        <v>65</v>
      </c>
      <c r="B466" s="63" t="s">
        <v>811</v>
      </c>
      <c r="C466" s="63" t="s">
        <v>1112</v>
      </c>
      <c r="D466" s="63" t="s">
        <v>1968</v>
      </c>
      <c r="E466" s="63" t="s">
        <v>1113</v>
      </c>
      <c r="F466" s="63" t="s">
        <v>1114</v>
      </c>
      <c r="G466" s="63" t="s">
        <v>1087</v>
      </c>
      <c r="H466" s="63" t="s">
        <v>1115</v>
      </c>
      <c r="I466" s="63" t="s">
        <v>1097</v>
      </c>
      <c r="J466" s="64">
        <v>5000</v>
      </c>
      <c r="K466">
        <v>0</v>
      </c>
      <c r="L466">
        <v>3</v>
      </c>
      <c r="M466">
        <v>0</v>
      </c>
      <c r="N466">
        <v>0</v>
      </c>
      <c r="O466" s="64">
        <v>15000</v>
      </c>
    </row>
    <row r="467" spans="1:15">
      <c r="A467" s="63" t="s">
        <v>67</v>
      </c>
      <c r="B467" s="63" t="s">
        <v>827</v>
      </c>
      <c r="C467" s="63" t="s">
        <v>1049</v>
      </c>
      <c r="D467" s="63" t="s">
        <v>1965</v>
      </c>
      <c r="E467" s="63" t="s">
        <v>1050</v>
      </c>
      <c r="F467" s="63" t="s">
        <v>1051</v>
      </c>
      <c r="G467" s="63" t="s">
        <v>1052</v>
      </c>
      <c r="H467" s="63" t="s">
        <v>1053</v>
      </c>
      <c r="I467" s="63" t="s">
        <v>1054</v>
      </c>
      <c r="J467" s="64">
        <v>50</v>
      </c>
      <c r="K467">
        <v>2</v>
      </c>
      <c r="L467">
        <v>2</v>
      </c>
      <c r="M467">
        <v>2</v>
      </c>
      <c r="N467">
        <v>2</v>
      </c>
      <c r="O467" s="64">
        <v>400</v>
      </c>
    </row>
    <row r="468" spans="1:15">
      <c r="A468" s="63" t="s">
        <v>67</v>
      </c>
      <c r="B468" s="63" t="s">
        <v>827</v>
      </c>
      <c r="C468" s="63" t="s">
        <v>1134</v>
      </c>
      <c r="D468" s="63" t="s">
        <v>1969</v>
      </c>
      <c r="E468" s="63" t="s">
        <v>1135</v>
      </c>
      <c r="F468" s="63" t="s">
        <v>1136</v>
      </c>
      <c r="G468" s="63" t="s">
        <v>1137</v>
      </c>
      <c r="H468" s="63" t="s">
        <v>1138</v>
      </c>
      <c r="I468" s="63" t="s">
        <v>1089</v>
      </c>
      <c r="J468" s="64">
        <v>500</v>
      </c>
      <c r="K468">
        <v>10</v>
      </c>
      <c r="L468">
        <v>10</v>
      </c>
      <c r="M468">
        <v>0</v>
      </c>
      <c r="N468">
        <v>0</v>
      </c>
      <c r="O468" s="64">
        <v>10000</v>
      </c>
    </row>
    <row r="469" spans="1:15">
      <c r="A469" s="63" t="s">
        <v>67</v>
      </c>
      <c r="B469" s="63" t="s">
        <v>833</v>
      </c>
      <c r="C469" s="63" t="s">
        <v>1065</v>
      </c>
      <c r="D469" s="63" t="s">
        <v>1906</v>
      </c>
      <c r="E469" s="63" t="s">
        <v>1067</v>
      </c>
      <c r="F469" s="63" t="s">
        <v>1068</v>
      </c>
      <c r="G469" s="63" t="s">
        <v>1069</v>
      </c>
      <c r="H469" s="63" t="s">
        <v>1070</v>
      </c>
      <c r="I469" s="63" t="s">
        <v>1054</v>
      </c>
      <c r="J469" s="64">
        <v>270</v>
      </c>
      <c r="K469">
        <v>4</v>
      </c>
      <c r="L469">
        <v>4</v>
      </c>
      <c r="M469">
        <v>4</v>
      </c>
      <c r="N469">
        <v>4</v>
      </c>
      <c r="O469" s="64">
        <v>4320</v>
      </c>
    </row>
    <row r="470" spans="1:15">
      <c r="A470" s="63" t="s">
        <v>67</v>
      </c>
      <c r="B470" s="63" t="s">
        <v>833</v>
      </c>
      <c r="C470" s="63" t="s">
        <v>1082</v>
      </c>
      <c r="D470" s="63" t="s">
        <v>1066</v>
      </c>
      <c r="E470" s="63" t="s">
        <v>1067</v>
      </c>
      <c r="F470" s="63" t="s">
        <v>1083</v>
      </c>
      <c r="G470" s="63" t="s">
        <v>1058</v>
      </c>
      <c r="H470" s="63" t="s">
        <v>1070</v>
      </c>
      <c r="I470" s="63" t="s">
        <v>1054</v>
      </c>
      <c r="J470" s="64">
        <v>200</v>
      </c>
      <c r="K470">
        <v>1</v>
      </c>
      <c r="L470">
        <v>1</v>
      </c>
      <c r="M470">
        <v>1</v>
      </c>
      <c r="N470">
        <v>1</v>
      </c>
      <c r="O470" s="64">
        <v>800</v>
      </c>
    </row>
    <row r="471" spans="1:15">
      <c r="A471" s="63" t="s">
        <v>67</v>
      </c>
      <c r="B471" s="63" t="s">
        <v>833</v>
      </c>
      <c r="C471" s="63" t="s">
        <v>1060</v>
      </c>
      <c r="D471" s="63" t="s">
        <v>1061</v>
      </c>
      <c r="E471" s="63" t="s">
        <v>1050</v>
      </c>
      <c r="F471" s="63" t="s">
        <v>1062</v>
      </c>
      <c r="G471" s="63" t="s">
        <v>1063</v>
      </c>
      <c r="H471" s="63" t="s">
        <v>1064</v>
      </c>
      <c r="I471" s="63" t="s">
        <v>1054</v>
      </c>
      <c r="J471" s="64">
        <v>300</v>
      </c>
      <c r="K471">
        <v>2</v>
      </c>
      <c r="L471">
        <v>2</v>
      </c>
      <c r="M471">
        <v>2</v>
      </c>
      <c r="N471">
        <v>2</v>
      </c>
      <c r="O471" s="64">
        <v>2400</v>
      </c>
    </row>
    <row r="472" spans="1:15">
      <c r="A472" s="63" t="s">
        <v>67</v>
      </c>
      <c r="B472" s="63" t="s">
        <v>833</v>
      </c>
      <c r="C472" s="63" t="s">
        <v>1049</v>
      </c>
      <c r="D472" s="63" t="s">
        <v>1965</v>
      </c>
      <c r="E472" s="63" t="s">
        <v>1050</v>
      </c>
      <c r="F472" s="63" t="s">
        <v>1051</v>
      </c>
      <c r="G472" s="63" t="s">
        <v>1052</v>
      </c>
      <c r="H472" s="63" t="s">
        <v>1053</v>
      </c>
      <c r="I472" s="63" t="s">
        <v>1054</v>
      </c>
      <c r="J472" s="64">
        <v>50</v>
      </c>
      <c r="K472">
        <v>1</v>
      </c>
      <c r="L472">
        <v>1</v>
      </c>
      <c r="M472">
        <v>1</v>
      </c>
      <c r="N472">
        <v>1</v>
      </c>
      <c r="O472" s="64">
        <v>200</v>
      </c>
    </row>
    <row r="473" spans="1:15">
      <c r="A473" s="63" t="s">
        <v>67</v>
      </c>
      <c r="B473" s="63" t="s">
        <v>833</v>
      </c>
      <c r="C473" s="63" t="s">
        <v>1108</v>
      </c>
      <c r="D473" s="63" t="s">
        <v>1965</v>
      </c>
      <c r="E473" s="63" t="s">
        <v>1050</v>
      </c>
      <c r="F473" s="63" t="s">
        <v>1109</v>
      </c>
      <c r="G473" s="63" t="s">
        <v>1052</v>
      </c>
      <c r="H473" s="63" t="s">
        <v>1053</v>
      </c>
      <c r="I473" s="63" t="s">
        <v>1054</v>
      </c>
      <c r="J473" s="64">
        <v>600</v>
      </c>
      <c r="K473">
        <v>2</v>
      </c>
      <c r="L473">
        <v>2</v>
      </c>
      <c r="M473">
        <v>2</v>
      </c>
      <c r="N473">
        <v>2</v>
      </c>
      <c r="O473" s="64">
        <v>4800</v>
      </c>
    </row>
    <row r="474" spans="1:15">
      <c r="A474" s="63" t="s">
        <v>69</v>
      </c>
      <c r="B474" s="63" t="s">
        <v>853</v>
      </c>
      <c r="C474" s="63" t="s">
        <v>1134</v>
      </c>
      <c r="D474" s="63" t="s">
        <v>1969</v>
      </c>
      <c r="E474" s="63" t="s">
        <v>1135</v>
      </c>
      <c r="F474" s="63" t="s">
        <v>1136</v>
      </c>
      <c r="G474" s="63" t="s">
        <v>1137</v>
      </c>
      <c r="H474" s="63" t="s">
        <v>1138</v>
      </c>
      <c r="I474" s="63" t="s">
        <v>1089</v>
      </c>
      <c r="J474" s="64">
        <v>500</v>
      </c>
      <c r="K474">
        <v>8</v>
      </c>
      <c r="L474">
        <v>8</v>
      </c>
      <c r="M474">
        <v>0</v>
      </c>
      <c r="N474">
        <v>0</v>
      </c>
      <c r="O474" s="64">
        <v>8000</v>
      </c>
    </row>
    <row r="475" spans="1:15">
      <c r="A475" s="63" t="s">
        <v>67</v>
      </c>
      <c r="B475" s="63" t="s">
        <v>833</v>
      </c>
      <c r="C475" s="63" t="s">
        <v>1121</v>
      </c>
      <c r="D475" s="63" t="s">
        <v>1122</v>
      </c>
      <c r="E475" s="63" t="s">
        <v>2003</v>
      </c>
      <c r="F475" s="63" t="s">
        <v>1124</v>
      </c>
      <c r="G475" s="63" t="s">
        <v>1087</v>
      </c>
      <c r="H475" s="63" t="s">
        <v>1125</v>
      </c>
      <c r="I475" s="63" t="s">
        <v>1054</v>
      </c>
      <c r="J475" s="64">
        <v>50</v>
      </c>
      <c r="K475">
        <v>100</v>
      </c>
      <c r="L475">
        <v>100</v>
      </c>
      <c r="M475">
        <v>100</v>
      </c>
      <c r="N475">
        <v>100</v>
      </c>
      <c r="O475" s="64">
        <v>20000</v>
      </c>
    </row>
    <row r="476" spans="1:15">
      <c r="A476" s="63" t="s">
        <v>33</v>
      </c>
      <c r="B476" s="63" t="s">
        <v>383</v>
      </c>
      <c r="C476" s="63" t="s">
        <v>1433</v>
      </c>
      <c r="D476" s="63" t="s">
        <v>1182</v>
      </c>
      <c r="E476" s="63" t="s">
        <v>2012</v>
      </c>
      <c r="F476" s="63" t="s">
        <v>1434</v>
      </c>
      <c r="G476" s="63" t="s">
        <v>1087</v>
      </c>
      <c r="H476" s="63" t="s">
        <v>1184</v>
      </c>
      <c r="I476" s="63" t="s">
        <v>1054</v>
      </c>
      <c r="J476" s="64">
        <v>6756</v>
      </c>
      <c r="K476">
        <v>1</v>
      </c>
      <c r="L476">
        <v>1</v>
      </c>
      <c r="M476">
        <v>1</v>
      </c>
      <c r="N476">
        <v>0</v>
      </c>
      <c r="O476" s="64">
        <v>20268</v>
      </c>
    </row>
    <row r="477" spans="1:15">
      <c r="A477" s="63" t="s">
        <v>33</v>
      </c>
      <c r="B477" s="63" t="s">
        <v>383</v>
      </c>
      <c r="C477" s="63" t="s">
        <v>1435</v>
      </c>
      <c r="D477" s="63" t="s">
        <v>1965</v>
      </c>
      <c r="E477" s="63" t="s">
        <v>1436</v>
      </c>
      <c r="F477" s="63" t="s">
        <v>1437</v>
      </c>
      <c r="G477" s="63" t="s">
        <v>1087</v>
      </c>
      <c r="H477" s="63" t="s">
        <v>1053</v>
      </c>
      <c r="I477" s="63" t="s">
        <v>1054</v>
      </c>
      <c r="J477" s="64">
        <v>365</v>
      </c>
      <c r="K477">
        <v>1</v>
      </c>
      <c r="L477">
        <v>0</v>
      </c>
      <c r="M477">
        <v>1</v>
      </c>
      <c r="N477">
        <v>0</v>
      </c>
      <c r="O477" s="64">
        <v>730</v>
      </c>
    </row>
    <row r="478" spans="1:15">
      <c r="A478" s="63" t="s">
        <v>33</v>
      </c>
      <c r="B478" s="63" t="s">
        <v>383</v>
      </c>
      <c r="C478" s="63" t="s">
        <v>1438</v>
      </c>
      <c r="D478" s="63" t="s">
        <v>1149</v>
      </c>
      <c r="E478" s="63" t="s">
        <v>2005</v>
      </c>
      <c r="F478" s="63" t="s">
        <v>1439</v>
      </c>
      <c r="G478" s="63" t="s">
        <v>1087</v>
      </c>
      <c r="H478" s="63" t="s">
        <v>1151</v>
      </c>
      <c r="I478" s="63" t="s">
        <v>1054</v>
      </c>
      <c r="J478" s="64">
        <v>12</v>
      </c>
      <c r="K478">
        <v>50</v>
      </c>
      <c r="L478">
        <v>50</v>
      </c>
      <c r="M478">
        <v>50</v>
      </c>
      <c r="N478">
        <v>50</v>
      </c>
      <c r="O478" s="64">
        <v>2400</v>
      </c>
    </row>
    <row r="479" spans="1:15">
      <c r="A479" s="63" t="s">
        <v>33</v>
      </c>
      <c r="B479" s="63" t="s">
        <v>395</v>
      </c>
      <c r="C479" s="63" t="s">
        <v>1060</v>
      </c>
      <c r="D479" s="63" t="s">
        <v>1061</v>
      </c>
      <c r="E479" s="63" t="s">
        <v>1050</v>
      </c>
      <c r="F479" s="63" t="s">
        <v>1062</v>
      </c>
      <c r="G479" s="63" t="s">
        <v>1063</v>
      </c>
      <c r="H479" s="63" t="s">
        <v>1064</v>
      </c>
      <c r="I479" s="63" t="s">
        <v>1054</v>
      </c>
      <c r="J479" s="64">
        <v>300</v>
      </c>
      <c r="K479">
        <v>1</v>
      </c>
      <c r="L479">
        <v>0</v>
      </c>
      <c r="M479">
        <v>1</v>
      </c>
      <c r="N479">
        <v>0</v>
      </c>
      <c r="O479" s="64">
        <v>600</v>
      </c>
    </row>
    <row r="480" spans="1:15">
      <c r="A480" s="63" t="s">
        <v>33</v>
      </c>
      <c r="B480" s="63" t="s">
        <v>395</v>
      </c>
      <c r="C480" s="63" t="s">
        <v>1106</v>
      </c>
      <c r="D480" s="63" t="s">
        <v>1965</v>
      </c>
      <c r="E480" s="63" t="s">
        <v>1050</v>
      </c>
      <c r="F480" s="63" t="s">
        <v>1107</v>
      </c>
      <c r="G480" s="63" t="s">
        <v>1052</v>
      </c>
      <c r="H480" s="63" t="s">
        <v>1053</v>
      </c>
      <c r="I480" s="63" t="s">
        <v>1054</v>
      </c>
      <c r="J480" s="64">
        <v>60</v>
      </c>
      <c r="K480">
        <v>0</v>
      </c>
      <c r="L480">
        <v>1</v>
      </c>
      <c r="M480">
        <v>0</v>
      </c>
      <c r="N480">
        <v>1</v>
      </c>
      <c r="O480" s="64">
        <v>120</v>
      </c>
    </row>
    <row r="481" spans="1:15">
      <c r="A481" s="63" t="s">
        <v>33</v>
      </c>
      <c r="B481" s="63" t="s">
        <v>395</v>
      </c>
      <c r="C481" s="63" t="s">
        <v>1073</v>
      </c>
      <c r="D481" s="63" t="s">
        <v>1966</v>
      </c>
      <c r="E481" s="63" t="s">
        <v>1050</v>
      </c>
      <c r="F481" s="63" t="s">
        <v>1074</v>
      </c>
      <c r="G481" s="63" t="s">
        <v>1058</v>
      </c>
      <c r="H481" s="63" t="s">
        <v>1199</v>
      </c>
      <c r="I481" s="63" t="s">
        <v>1054</v>
      </c>
      <c r="J481" s="64">
        <v>350</v>
      </c>
      <c r="K481">
        <v>1</v>
      </c>
      <c r="L481">
        <v>1</v>
      </c>
      <c r="M481">
        <v>1</v>
      </c>
      <c r="N481">
        <v>1</v>
      </c>
      <c r="O481" s="64">
        <v>1400</v>
      </c>
    </row>
    <row r="482" spans="1:15">
      <c r="A482" s="63" t="s">
        <v>43</v>
      </c>
      <c r="B482" s="63" t="s">
        <v>565</v>
      </c>
      <c r="C482" s="63" t="s">
        <v>1112</v>
      </c>
      <c r="D482" s="63" t="s">
        <v>1968</v>
      </c>
      <c r="E482" s="63" t="s">
        <v>1113</v>
      </c>
      <c r="F482" s="63" t="s">
        <v>1114</v>
      </c>
      <c r="G482" s="63" t="s">
        <v>1087</v>
      </c>
      <c r="H482" s="63" t="s">
        <v>1115</v>
      </c>
      <c r="I482" s="63" t="s">
        <v>1097</v>
      </c>
      <c r="J482" s="64">
        <v>5000</v>
      </c>
      <c r="K482">
        <v>0</v>
      </c>
      <c r="L482">
        <v>3</v>
      </c>
      <c r="M482">
        <v>0</v>
      </c>
      <c r="N482">
        <v>0</v>
      </c>
      <c r="O482" s="64">
        <v>15000</v>
      </c>
    </row>
    <row r="483" spans="1:15">
      <c r="A483" s="63" t="s">
        <v>43</v>
      </c>
      <c r="B483" s="63" t="s">
        <v>565</v>
      </c>
      <c r="C483" s="63" t="s">
        <v>1336</v>
      </c>
      <c r="D483" s="63" t="s">
        <v>1968</v>
      </c>
      <c r="E483" s="63" t="s">
        <v>1113</v>
      </c>
      <c r="F483" s="63" t="s">
        <v>1337</v>
      </c>
      <c r="G483" s="63" t="s">
        <v>1087</v>
      </c>
      <c r="H483" s="63" t="s">
        <v>1115</v>
      </c>
      <c r="I483" s="63" t="s">
        <v>1097</v>
      </c>
      <c r="J483" s="64">
        <v>2000</v>
      </c>
      <c r="K483">
        <v>0</v>
      </c>
      <c r="L483">
        <v>2</v>
      </c>
      <c r="M483">
        <v>0</v>
      </c>
      <c r="N483">
        <v>0</v>
      </c>
      <c r="O483" s="64">
        <v>4000</v>
      </c>
    </row>
    <row r="484" spans="1:15">
      <c r="A484" s="63" t="s">
        <v>43</v>
      </c>
      <c r="B484" s="63" t="s">
        <v>565</v>
      </c>
      <c r="C484" s="63" t="s">
        <v>1338</v>
      </c>
      <c r="D484" s="63" t="s">
        <v>1968</v>
      </c>
      <c r="E484" s="63" t="s">
        <v>1113</v>
      </c>
      <c r="F484" s="63" t="s">
        <v>1339</v>
      </c>
      <c r="G484" s="63" t="s">
        <v>1087</v>
      </c>
      <c r="H484" s="63" t="s">
        <v>1115</v>
      </c>
      <c r="I484" s="63" t="s">
        <v>1097</v>
      </c>
      <c r="J484" s="64">
        <v>5000</v>
      </c>
      <c r="K484">
        <v>0</v>
      </c>
      <c r="L484">
        <v>3</v>
      </c>
      <c r="M484">
        <v>0</v>
      </c>
      <c r="N484">
        <v>0</v>
      </c>
      <c r="O484" s="64">
        <v>15000</v>
      </c>
    </row>
    <row r="485" spans="1:15">
      <c r="A485" s="63" t="s">
        <v>43</v>
      </c>
      <c r="B485" s="63" t="s">
        <v>565</v>
      </c>
      <c r="C485" s="63" t="s">
        <v>1169</v>
      </c>
      <c r="D485" s="63" t="s">
        <v>1921</v>
      </c>
      <c r="E485" s="63" t="s">
        <v>1094</v>
      </c>
      <c r="F485" s="63" t="s">
        <v>1170</v>
      </c>
      <c r="G485" s="63" t="s">
        <v>1087</v>
      </c>
      <c r="H485" s="63" t="s">
        <v>1096</v>
      </c>
      <c r="I485" s="63" t="s">
        <v>1097</v>
      </c>
      <c r="J485" s="64">
        <v>4000</v>
      </c>
      <c r="K485">
        <v>1</v>
      </c>
      <c r="L485">
        <v>0</v>
      </c>
      <c r="M485">
        <v>0</v>
      </c>
      <c r="N485">
        <v>0</v>
      </c>
      <c r="O485" s="64">
        <v>4000</v>
      </c>
    </row>
    <row r="486" spans="1:15">
      <c r="A486" s="63" t="s">
        <v>43</v>
      </c>
      <c r="B486" s="63" t="s">
        <v>565</v>
      </c>
      <c r="C486" s="63" t="s">
        <v>1440</v>
      </c>
      <c r="D486" s="63" t="s">
        <v>1248</v>
      </c>
      <c r="E486" s="63" t="s">
        <v>1249</v>
      </c>
      <c r="F486" s="63" t="s">
        <v>1441</v>
      </c>
      <c r="G486" s="63" t="s">
        <v>1087</v>
      </c>
      <c r="H486" s="63" t="s">
        <v>1251</v>
      </c>
      <c r="I486" s="63" t="s">
        <v>1054</v>
      </c>
      <c r="J486" s="64">
        <v>1000</v>
      </c>
      <c r="K486">
        <v>3</v>
      </c>
      <c r="L486">
        <v>0</v>
      </c>
      <c r="M486">
        <v>0</v>
      </c>
      <c r="N486">
        <v>0</v>
      </c>
      <c r="O486" s="64">
        <v>3000</v>
      </c>
    </row>
    <row r="487" spans="1:15">
      <c r="A487" s="63" t="s">
        <v>43</v>
      </c>
      <c r="B487" s="63" t="s">
        <v>565</v>
      </c>
      <c r="C487" s="63" t="s">
        <v>1152</v>
      </c>
      <c r="D487" s="63" t="s">
        <v>1967</v>
      </c>
      <c r="E487" s="63" t="s">
        <v>1050</v>
      </c>
      <c r="F487" s="63" t="s">
        <v>1153</v>
      </c>
      <c r="G487" s="63" t="s">
        <v>1087</v>
      </c>
      <c r="H487" s="63" t="s">
        <v>1053</v>
      </c>
      <c r="I487" s="63" t="s">
        <v>1054</v>
      </c>
      <c r="J487" s="64">
        <v>1000</v>
      </c>
      <c r="K487">
        <v>6</v>
      </c>
      <c r="L487">
        <v>0</v>
      </c>
      <c r="M487">
        <v>0</v>
      </c>
      <c r="N487">
        <v>0</v>
      </c>
      <c r="O487" s="64">
        <v>6000</v>
      </c>
    </row>
    <row r="488" spans="1:15">
      <c r="A488" s="63" t="s">
        <v>43</v>
      </c>
      <c r="B488" s="63" t="s">
        <v>565</v>
      </c>
      <c r="C488" s="63" t="s">
        <v>1093</v>
      </c>
      <c r="D488" s="63" t="s">
        <v>1921</v>
      </c>
      <c r="E488" s="63" t="s">
        <v>1094</v>
      </c>
      <c r="F488" s="63" t="s">
        <v>1095</v>
      </c>
      <c r="G488" s="63" t="s">
        <v>1087</v>
      </c>
      <c r="H488" s="63" t="s">
        <v>1096</v>
      </c>
      <c r="I488" s="63" t="s">
        <v>1097</v>
      </c>
      <c r="J488" s="64">
        <v>40000</v>
      </c>
      <c r="K488">
        <v>1</v>
      </c>
      <c r="L488">
        <v>0</v>
      </c>
      <c r="M488">
        <v>1</v>
      </c>
      <c r="N488">
        <v>0</v>
      </c>
      <c r="O488" s="64">
        <v>80000</v>
      </c>
    </row>
    <row r="489" spans="1:15">
      <c r="A489" s="63" t="s">
        <v>43</v>
      </c>
      <c r="B489" s="63" t="s">
        <v>565</v>
      </c>
      <c r="C489" s="63" t="s">
        <v>1146</v>
      </c>
      <c r="D489" s="63" t="s">
        <v>1921</v>
      </c>
      <c r="E489" s="63" t="s">
        <v>1094</v>
      </c>
      <c r="F489" s="63" t="s">
        <v>1147</v>
      </c>
      <c r="G489" s="63" t="s">
        <v>1087</v>
      </c>
      <c r="H489" s="63" t="s">
        <v>1096</v>
      </c>
      <c r="I489" s="63" t="s">
        <v>1097</v>
      </c>
      <c r="J489" s="64">
        <v>40000</v>
      </c>
      <c r="K489">
        <v>1</v>
      </c>
      <c r="L489">
        <v>0</v>
      </c>
      <c r="M489">
        <v>1</v>
      </c>
      <c r="N489">
        <v>0</v>
      </c>
      <c r="O489" s="64">
        <v>80000</v>
      </c>
    </row>
    <row r="490" spans="1:15">
      <c r="A490" s="63" t="s">
        <v>43</v>
      </c>
      <c r="B490" s="63" t="s">
        <v>565</v>
      </c>
      <c r="C490" s="63" t="s">
        <v>1098</v>
      </c>
      <c r="D490" s="63" t="s">
        <v>1921</v>
      </c>
      <c r="E490" s="63" t="s">
        <v>1094</v>
      </c>
      <c r="F490" s="63" t="s">
        <v>1099</v>
      </c>
      <c r="G490" s="63" t="s">
        <v>1087</v>
      </c>
      <c r="H490" s="63" t="s">
        <v>1096</v>
      </c>
      <c r="I490" s="63" t="s">
        <v>1097</v>
      </c>
      <c r="J490" s="64">
        <v>14000</v>
      </c>
      <c r="K490">
        <v>1</v>
      </c>
      <c r="L490">
        <v>0</v>
      </c>
      <c r="M490">
        <v>0</v>
      </c>
      <c r="N490">
        <v>0</v>
      </c>
      <c r="O490" s="64">
        <v>14000</v>
      </c>
    </row>
    <row r="491" spans="1:15">
      <c r="A491" s="63" t="s">
        <v>43</v>
      </c>
      <c r="B491" s="63" t="s">
        <v>565</v>
      </c>
      <c r="C491" s="63" t="s">
        <v>1154</v>
      </c>
      <c r="D491" s="63" t="s">
        <v>1921</v>
      </c>
      <c r="E491" s="63" t="s">
        <v>1094</v>
      </c>
      <c r="F491" s="63" t="s">
        <v>1155</v>
      </c>
      <c r="G491" s="63" t="s">
        <v>1087</v>
      </c>
      <c r="H491" s="63" t="s">
        <v>1096</v>
      </c>
      <c r="I491" s="63" t="s">
        <v>1097</v>
      </c>
      <c r="J491" s="64">
        <v>2000</v>
      </c>
      <c r="K491">
        <v>2</v>
      </c>
      <c r="L491">
        <v>0</v>
      </c>
      <c r="M491">
        <v>2</v>
      </c>
      <c r="N491">
        <v>0</v>
      </c>
      <c r="O491" s="64">
        <v>8000</v>
      </c>
    </row>
    <row r="492" spans="1:15">
      <c r="A492" s="63" t="s">
        <v>43</v>
      </c>
      <c r="B492" s="63" t="s">
        <v>565</v>
      </c>
      <c r="C492" s="63" t="s">
        <v>1442</v>
      </c>
      <c r="D492" s="63" t="s">
        <v>1965</v>
      </c>
      <c r="E492" s="63" t="s">
        <v>1050</v>
      </c>
      <c r="F492" s="63" t="s">
        <v>1443</v>
      </c>
      <c r="G492" s="63" t="s">
        <v>1217</v>
      </c>
      <c r="H492" s="63" t="s">
        <v>1053</v>
      </c>
      <c r="I492" s="63" t="s">
        <v>1054</v>
      </c>
      <c r="J492" s="64">
        <v>1000</v>
      </c>
      <c r="K492">
        <v>2</v>
      </c>
      <c r="L492">
        <v>0</v>
      </c>
      <c r="M492">
        <v>0</v>
      </c>
      <c r="N492">
        <v>0</v>
      </c>
      <c r="O492" s="64">
        <v>2000</v>
      </c>
    </row>
    <row r="493" spans="1:15">
      <c r="A493" s="63" t="s">
        <v>43</v>
      </c>
      <c r="B493" s="63" t="s">
        <v>565</v>
      </c>
      <c r="C493" s="63" t="s">
        <v>1444</v>
      </c>
      <c r="D493" s="63" t="s">
        <v>1965</v>
      </c>
      <c r="E493" s="63" t="s">
        <v>1050</v>
      </c>
      <c r="F493" s="63" t="s">
        <v>1445</v>
      </c>
      <c r="G493" s="63" t="s">
        <v>1217</v>
      </c>
      <c r="H493" s="63" t="s">
        <v>1053</v>
      </c>
      <c r="I493" s="63" t="s">
        <v>1054</v>
      </c>
      <c r="J493" s="64">
        <v>1000</v>
      </c>
      <c r="K493">
        <v>2</v>
      </c>
      <c r="L493">
        <v>0</v>
      </c>
      <c r="M493">
        <v>0</v>
      </c>
      <c r="N493">
        <v>0</v>
      </c>
      <c r="O493" s="64">
        <v>2000</v>
      </c>
    </row>
    <row r="494" spans="1:15">
      <c r="A494" s="63" t="s">
        <v>43</v>
      </c>
      <c r="B494" s="63" t="s">
        <v>565</v>
      </c>
      <c r="C494" s="63" t="s">
        <v>1156</v>
      </c>
      <c r="D494" s="63" t="s">
        <v>1967</v>
      </c>
      <c r="E494" s="63" t="s">
        <v>1050</v>
      </c>
      <c r="F494" s="63" t="s">
        <v>1157</v>
      </c>
      <c r="G494" s="63" t="s">
        <v>1087</v>
      </c>
      <c r="H494" s="63" t="s">
        <v>1053</v>
      </c>
      <c r="I494" s="63" t="s">
        <v>1054</v>
      </c>
      <c r="J494" s="64">
        <v>3000</v>
      </c>
      <c r="K494">
        <v>1</v>
      </c>
      <c r="L494">
        <v>0</v>
      </c>
      <c r="M494">
        <v>0</v>
      </c>
      <c r="N494">
        <v>0</v>
      </c>
      <c r="O494" s="64">
        <v>3000</v>
      </c>
    </row>
    <row r="495" spans="1:15">
      <c r="A495" s="63" t="s">
        <v>43</v>
      </c>
      <c r="B495" s="63" t="s">
        <v>565</v>
      </c>
      <c r="C495" s="63" t="s">
        <v>1158</v>
      </c>
      <c r="D495" s="63" t="s">
        <v>1967</v>
      </c>
      <c r="E495" s="63" t="s">
        <v>1050</v>
      </c>
      <c r="F495" s="63" t="s">
        <v>1159</v>
      </c>
      <c r="G495" s="63" t="s">
        <v>1087</v>
      </c>
      <c r="H495" s="63" t="s">
        <v>1053</v>
      </c>
      <c r="I495" s="63" t="s">
        <v>1054</v>
      </c>
      <c r="J495" s="64">
        <v>500</v>
      </c>
      <c r="K495">
        <v>1</v>
      </c>
      <c r="L495">
        <v>0</v>
      </c>
      <c r="M495">
        <v>0</v>
      </c>
      <c r="N495">
        <v>0</v>
      </c>
      <c r="O495" s="64">
        <v>500</v>
      </c>
    </row>
    <row r="496" spans="1:15">
      <c r="A496" s="63" t="s">
        <v>43</v>
      </c>
      <c r="B496" s="63" t="s">
        <v>565</v>
      </c>
      <c r="C496" s="63" t="s">
        <v>1160</v>
      </c>
      <c r="D496" s="63" t="s">
        <v>1967</v>
      </c>
      <c r="E496" s="63" t="s">
        <v>1050</v>
      </c>
      <c r="F496" s="63" t="s">
        <v>1161</v>
      </c>
      <c r="G496" s="63" t="s">
        <v>1087</v>
      </c>
      <c r="H496" s="63" t="s">
        <v>1053</v>
      </c>
      <c r="I496" s="63" t="s">
        <v>1054</v>
      </c>
      <c r="J496" s="64">
        <v>1000</v>
      </c>
      <c r="K496">
        <v>1</v>
      </c>
      <c r="L496">
        <v>1</v>
      </c>
      <c r="M496">
        <v>0</v>
      </c>
      <c r="N496">
        <v>0</v>
      </c>
      <c r="O496" s="64">
        <v>2000</v>
      </c>
    </row>
    <row r="497" spans="1:15">
      <c r="A497" s="63" t="s">
        <v>43</v>
      </c>
      <c r="B497" s="63" t="s">
        <v>565</v>
      </c>
      <c r="C497" s="63" t="s">
        <v>1368</v>
      </c>
      <c r="D497" s="63" t="s">
        <v>1369</v>
      </c>
      <c r="E497" s="63" t="s">
        <v>1370</v>
      </c>
      <c r="F497" s="63" t="s">
        <v>1371</v>
      </c>
      <c r="G497" s="63" t="s">
        <v>1087</v>
      </c>
      <c r="H497" s="63" t="s">
        <v>1372</v>
      </c>
      <c r="I497" s="63" t="s">
        <v>1097</v>
      </c>
      <c r="J497" s="64">
        <v>23468</v>
      </c>
      <c r="K497">
        <v>0</v>
      </c>
      <c r="L497">
        <v>1</v>
      </c>
      <c r="M497">
        <v>0</v>
      </c>
      <c r="N497">
        <v>0</v>
      </c>
      <c r="O497" s="64">
        <v>23468</v>
      </c>
    </row>
    <row r="498" spans="1:15">
      <c r="A498" s="63" t="s">
        <v>43</v>
      </c>
      <c r="B498" s="63" t="s">
        <v>565</v>
      </c>
      <c r="C498" s="63" t="s">
        <v>1411</v>
      </c>
      <c r="D498" s="63" t="s">
        <v>1965</v>
      </c>
      <c r="E498" s="63" t="s">
        <v>1050</v>
      </c>
      <c r="F498" s="63" t="s">
        <v>1412</v>
      </c>
      <c r="G498" s="63" t="s">
        <v>1087</v>
      </c>
      <c r="H498" s="63" t="s">
        <v>1053</v>
      </c>
      <c r="I498" s="63" t="s">
        <v>1054</v>
      </c>
      <c r="J498" s="64">
        <v>500</v>
      </c>
      <c r="K498">
        <v>0</v>
      </c>
      <c r="L498">
        <v>1</v>
      </c>
      <c r="M498">
        <v>0</v>
      </c>
      <c r="N498">
        <v>0</v>
      </c>
      <c r="O498" s="64">
        <v>500</v>
      </c>
    </row>
    <row r="499" spans="1:15">
      <c r="A499" s="63" t="s">
        <v>43</v>
      </c>
      <c r="B499" s="63" t="s">
        <v>565</v>
      </c>
      <c r="C499" s="63" t="s">
        <v>1446</v>
      </c>
      <c r="D499" s="63" t="s">
        <v>1968</v>
      </c>
      <c r="E499" s="63" t="s">
        <v>1113</v>
      </c>
      <c r="F499" s="63" t="s">
        <v>1447</v>
      </c>
      <c r="G499" s="63" t="s">
        <v>1087</v>
      </c>
      <c r="H499" s="63" t="s">
        <v>1115</v>
      </c>
      <c r="I499" s="63" t="s">
        <v>1097</v>
      </c>
      <c r="J499" s="64">
        <v>2000</v>
      </c>
      <c r="K499">
        <v>0</v>
      </c>
      <c r="L499">
        <v>1</v>
      </c>
      <c r="M499">
        <v>0</v>
      </c>
      <c r="N499">
        <v>0</v>
      </c>
      <c r="O499" s="64">
        <v>2000</v>
      </c>
    </row>
    <row r="500" spans="1:15">
      <c r="A500" s="63" t="s">
        <v>43</v>
      </c>
      <c r="B500" s="63" t="s">
        <v>565</v>
      </c>
      <c r="C500" s="63" t="s">
        <v>1399</v>
      </c>
      <c r="D500" s="63" t="s">
        <v>1968</v>
      </c>
      <c r="E500" s="63" t="s">
        <v>1113</v>
      </c>
      <c r="F500" s="63" t="s">
        <v>1400</v>
      </c>
      <c r="G500" s="63" t="s">
        <v>1087</v>
      </c>
      <c r="H500" s="63" t="s">
        <v>1115</v>
      </c>
      <c r="I500" s="63" t="s">
        <v>1097</v>
      </c>
      <c r="J500" s="64">
        <v>15000</v>
      </c>
      <c r="K500">
        <v>0</v>
      </c>
      <c r="L500">
        <v>1</v>
      </c>
      <c r="M500">
        <v>0</v>
      </c>
      <c r="N500">
        <v>0</v>
      </c>
      <c r="O500" s="64">
        <v>15000</v>
      </c>
    </row>
    <row r="501" spans="1:15">
      <c r="A501" s="63" t="s">
        <v>43</v>
      </c>
      <c r="B501" s="63" t="s">
        <v>565</v>
      </c>
      <c r="C501" s="63" t="s">
        <v>1448</v>
      </c>
      <c r="D501" s="63" t="s">
        <v>1965</v>
      </c>
      <c r="E501" s="63" t="s">
        <v>1050</v>
      </c>
      <c r="F501" s="63" t="s">
        <v>1449</v>
      </c>
      <c r="G501" s="63" t="s">
        <v>1087</v>
      </c>
      <c r="H501" s="63" t="s">
        <v>1053</v>
      </c>
      <c r="I501" s="63" t="s">
        <v>1054</v>
      </c>
      <c r="J501" s="64">
        <v>6000</v>
      </c>
      <c r="K501">
        <v>1</v>
      </c>
      <c r="L501">
        <v>0</v>
      </c>
      <c r="M501">
        <v>0</v>
      </c>
      <c r="N501">
        <v>0</v>
      </c>
      <c r="O501" s="64">
        <v>6000</v>
      </c>
    </row>
    <row r="502" spans="1:15">
      <c r="A502" s="63" t="s">
        <v>43</v>
      </c>
      <c r="B502" s="63" t="s">
        <v>556</v>
      </c>
      <c r="C502" s="63" t="s">
        <v>1271</v>
      </c>
      <c r="D502" s="63" t="s">
        <v>1967</v>
      </c>
      <c r="E502" s="63" t="s">
        <v>1050</v>
      </c>
      <c r="F502" s="63" t="s">
        <v>1272</v>
      </c>
      <c r="G502" s="63" t="s">
        <v>1087</v>
      </c>
      <c r="H502" s="63" t="s">
        <v>1053</v>
      </c>
      <c r="I502" s="63" t="s">
        <v>1054</v>
      </c>
      <c r="J502" s="64">
        <v>2000</v>
      </c>
      <c r="K502">
        <v>0</v>
      </c>
      <c r="L502">
        <v>3</v>
      </c>
      <c r="M502">
        <v>2</v>
      </c>
      <c r="N502">
        <v>0</v>
      </c>
      <c r="O502" s="64">
        <v>10000</v>
      </c>
    </row>
    <row r="503" spans="1:15">
      <c r="A503" s="63" t="s">
        <v>43</v>
      </c>
      <c r="B503" s="63" t="s">
        <v>556</v>
      </c>
      <c r="C503" s="63" t="s">
        <v>1450</v>
      </c>
      <c r="D503" s="63" t="s">
        <v>1967</v>
      </c>
      <c r="E503" s="63" t="s">
        <v>1050</v>
      </c>
      <c r="F503" s="63" t="s">
        <v>1451</v>
      </c>
      <c r="G503" s="63" t="s">
        <v>1087</v>
      </c>
      <c r="H503" s="63" t="s">
        <v>1053</v>
      </c>
      <c r="I503" s="63" t="s">
        <v>1054</v>
      </c>
      <c r="J503" s="64">
        <v>2000</v>
      </c>
      <c r="K503">
        <v>0</v>
      </c>
      <c r="L503">
        <v>2</v>
      </c>
      <c r="M503">
        <v>0</v>
      </c>
      <c r="N503">
        <v>0</v>
      </c>
      <c r="O503" s="64">
        <v>4000</v>
      </c>
    </row>
    <row r="504" spans="1:15">
      <c r="A504" s="63" t="s">
        <v>43</v>
      </c>
      <c r="B504" s="63" t="s">
        <v>556</v>
      </c>
      <c r="C504" s="63" t="s">
        <v>1311</v>
      </c>
      <c r="D504" s="63" t="s">
        <v>1967</v>
      </c>
      <c r="E504" s="63" t="s">
        <v>1050</v>
      </c>
      <c r="F504" s="63" t="s">
        <v>1312</v>
      </c>
      <c r="G504" s="63" t="s">
        <v>1087</v>
      </c>
      <c r="H504" s="63" t="s">
        <v>1053</v>
      </c>
      <c r="I504" s="63" t="s">
        <v>1054</v>
      </c>
      <c r="J504" s="64">
        <v>2000</v>
      </c>
      <c r="K504">
        <v>0</v>
      </c>
      <c r="L504">
        <v>2</v>
      </c>
      <c r="M504">
        <v>0</v>
      </c>
      <c r="N504">
        <v>0</v>
      </c>
      <c r="O504" s="64">
        <v>4000</v>
      </c>
    </row>
    <row r="505" spans="1:15">
      <c r="A505" s="63" t="s">
        <v>43</v>
      </c>
      <c r="B505" s="63" t="s">
        <v>556</v>
      </c>
      <c r="C505" s="63" t="s">
        <v>1313</v>
      </c>
      <c r="D505" s="63" t="s">
        <v>1965</v>
      </c>
      <c r="E505" s="63" t="s">
        <v>1050</v>
      </c>
      <c r="F505" s="63" t="s">
        <v>1314</v>
      </c>
      <c r="G505" s="63" t="s">
        <v>1087</v>
      </c>
      <c r="H505" s="63" t="s">
        <v>1053</v>
      </c>
      <c r="I505" s="63" t="s">
        <v>1054</v>
      </c>
      <c r="J505" s="64">
        <v>500</v>
      </c>
      <c r="K505">
        <v>0</v>
      </c>
      <c r="L505">
        <v>2</v>
      </c>
      <c r="M505">
        <v>2</v>
      </c>
      <c r="N505">
        <v>0</v>
      </c>
      <c r="O505" s="64">
        <v>2000</v>
      </c>
    </row>
    <row r="506" spans="1:15">
      <c r="A506" s="63" t="s">
        <v>43</v>
      </c>
      <c r="B506" s="63" t="s">
        <v>556</v>
      </c>
      <c r="C506" s="63" t="s">
        <v>1452</v>
      </c>
      <c r="D506" s="63" t="s">
        <v>1967</v>
      </c>
      <c r="E506" s="63" t="s">
        <v>1050</v>
      </c>
      <c r="F506" s="63" t="s">
        <v>1453</v>
      </c>
      <c r="G506" s="63" t="s">
        <v>1052</v>
      </c>
      <c r="H506" s="63" t="s">
        <v>1053</v>
      </c>
      <c r="I506" s="63" t="s">
        <v>1054</v>
      </c>
      <c r="J506" s="64">
        <v>1000</v>
      </c>
      <c r="K506">
        <v>0</v>
      </c>
      <c r="L506">
        <v>3</v>
      </c>
      <c r="M506">
        <v>2</v>
      </c>
      <c r="N506">
        <v>0</v>
      </c>
      <c r="O506" s="64">
        <v>5000</v>
      </c>
    </row>
    <row r="507" spans="1:15">
      <c r="A507" s="63" t="s">
        <v>43</v>
      </c>
      <c r="B507" s="63" t="s">
        <v>556</v>
      </c>
      <c r="C507" s="63" t="s">
        <v>1317</v>
      </c>
      <c r="D507" s="63" t="s">
        <v>1967</v>
      </c>
      <c r="E507" s="63" t="s">
        <v>1050</v>
      </c>
      <c r="F507" s="63" t="s">
        <v>1318</v>
      </c>
      <c r="G507" s="63" t="s">
        <v>1087</v>
      </c>
      <c r="H507" s="63" t="s">
        <v>1053</v>
      </c>
      <c r="I507" s="63" t="s">
        <v>1054</v>
      </c>
      <c r="J507" s="64">
        <v>100</v>
      </c>
      <c r="K507">
        <v>0</v>
      </c>
      <c r="L507">
        <v>3</v>
      </c>
      <c r="M507">
        <v>2</v>
      </c>
      <c r="N507">
        <v>0</v>
      </c>
      <c r="O507" s="64">
        <v>500</v>
      </c>
    </row>
    <row r="508" spans="1:15">
      <c r="A508" s="63" t="s">
        <v>43</v>
      </c>
      <c r="B508" s="63" t="s">
        <v>556</v>
      </c>
      <c r="C508" s="63" t="s">
        <v>1319</v>
      </c>
      <c r="D508" s="63" t="s">
        <v>1274</v>
      </c>
      <c r="E508" s="63" t="s">
        <v>1275</v>
      </c>
      <c r="F508" s="63" t="s">
        <v>1320</v>
      </c>
      <c r="G508" s="63" t="s">
        <v>1087</v>
      </c>
      <c r="H508" s="63" t="s">
        <v>1277</v>
      </c>
      <c r="I508" s="63" t="s">
        <v>1054</v>
      </c>
      <c r="J508" s="64">
        <v>3000</v>
      </c>
      <c r="K508">
        <v>0</v>
      </c>
      <c r="L508">
        <v>3</v>
      </c>
      <c r="M508">
        <v>0</v>
      </c>
      <c r="N508">
        <v>0</v>
      </c>
      <c r="O508" s="64">
        <v>9000</v>
      </c>
    </row>
    <row r="509" spans="1:15">
      <c r="A509" s="63" t="s">
        <v>43</v>
      </c>
      <c r="B509" s="63" t="s">
        <v>556</v>
      </c>
      <c r="C509" s="63" t="s">
        <v>1269</v>
      </c>
      <c r="D509" s="63" t="s">
        <v>1965</v>
      </c>
      <c r="E509" s="63" t="s">
        <v>1050</v>
      </c>
      <c r="F509" s="63" t="s">
        <v>1270</v>
      </c>
      <c r="G509" s="63" t="s">
        <v>1087</v>
      </c>
      <c r="H509" s="63" t="s">
        <v>1053</v>
      </c>
      <c r="I509" s="63" t="s">
        <v>1054</v>
      </c>
      <c r="J509" s="64">
        <v>90</v>
      </c>
      <c r="K509">
        <v>0</v>
      </c>
      <c r="L509">
        <v>25</v>
      </c>
      <c r="M509">
        <v>25</v>
      </c>
      <c r="N509">
        <v>0</v>
      </c>
      <c r="O509" s="64">
        <v>4500</v>
      </c>
    </row>
    <row r="510" spans="1:15">
      <c r="A510" s="63" t="s">
        <v>43</v>
      </c>
      <c r="B510" s="63" t="s">
        <v>556</v>
      </c>
      <c r="C510" s="63" t="s">
        <v>1323</v>
      </c>
      <c r="D510" s="63" t="s">
        <v>1971</v>
      </c>
      <c r="E510" s="63" t="s">
        <v>1202</v>
      </c>
      <c r="F510" s="63" t="s">
        <v>1324</v>
      </c>
      <c r="G510" s="63" t="s">
        <v>1087</v>
      </c>
      <c r="H510" s="63" t="s">
        <v>1325</v>
      </c>
      <c r="I510" s="63" t="s">
        <v>1054</v>
      </c>
      <c r="J510" s="64">
        <v>3000</v>
      </c>
      <c r="K510">
        <v>0</v>
      </c>
      <c r="L510">
        <v>1</v>
      </c>
      <c r="M510">
        <v>0</v>
      </c>
      <c r="N510">
        <v>0</v>
      </c>
      <c r="O510" s="64">
        <v>3000</v>
      </c>
    </row>
    <row r="511" spans="1:15">
      <c r="A511" s="63" t="s">
        <v>43</v>
      </c>
      <c r="B511" s="63" t="s">
        <v>556</v>
      </c>
      <c r="C511" s="63" t="s">
        <v>1291</v>
      </c>
      <c r="D511" s="63" t="s">
        <v>1292</v>
      </c>
      <c r="E511" s="63" t="s">
        <v>1292</v>
      </c>
      <c r="F511" s="63" t="s">
        <v>1293</v>
      </c>
      <c r="G511" s="63" t="s">
        <v>1087</v>
      </c>
      <c r="H511" s="63" t="s">
        <v>1294</v>
      </c>
      <c r="I511" s="63" t="s">
        <v>1054</v>
      </c>
      <c r="J511" s="64">
        <v>3500</v>
      </c>
      <c r="K511">
        <v>0</v>
      </c>
      <c r="L511">
        <v>1</v>
      </c>
      <c r="M511">
        <v>0</v>
      </c>
      <c r="N511">
        <v>0</v>
      </c>
      <c r="O511" s="64">
        <v>3500</v>
      </c>
    </row>
    <row r="512" spans="1:15">
      <c r="A512" s="63" t="s">
        <v>43</v>
      </c>
      <c r="B512" s="63" t="s">
        <v>556</v>
      </c>
      <c r="C512" s="63" t="s">
        <v>1328</v>
      </c>
      <c r="D512" s="63" t="s">
        <v>1967</v>
      </c>
      <c r="E512" s="63" t="s">
        <v>1050</v>
      </c>
      <c r="F512" s="63" t="s">
        <v>1329</v>
      </c>
      <c r="G512" s="63" t="s">
        <v>1087</v>
      </c>
      <c r="H512" s="63" t="s">
        <v>1053</v>
      </c>
      <c r="I512" s="63" t="s">
        <v>1054</v>
      </c>
      <c r="J512" s="64">
        <v>100</v>
      </c>
      <c r="K512">
        <v>0</v>
      </c>
      <c r="L512">
        <v>10</v>
      </c>
      <c r="M512">
        <v>0</v>
      </c>
      <c r="N512">
        <v>0</v>
      </c>
      <c r="O512" s="64">
        <v>1000</v>
      </c>
    </row>
    <row r="513" spans="1:15">
      <c r="A513" s="63" t="s">
        <v>43</v>
      </c>
      <c r="B513" s="63" t="s">
        <v>556</v>
      </c>
      <c r="C513" s="63" t="s">
        <v>1278</v>
      </c>
      <c r="D513" s="63" t="s">
        <v>1970</v>
      </c>
      <c r="E513" s="63" t="s">
        <v>2008</v>
      </c>
      <c r="F513" s="63" t="s">
        <v>1280</v>
      </c>
      <c r="G513" s="63" t="s">
        <v>1087</v>
      </c>
      <c r="H513" s="63" t="s">
        <v>1281</v>
      </c>
      <c r="I513" s="63" t="s">
        <v>1097</v>
      </c>
      <c r="J513" s="64">
        <v>5000</v>
      </c>
      <c r="K513">
        <v>0</v>
      </c>
      <c r="L513">
        <v>1</v>
      </c>
      <c r="M513">
        <v>1</v>
      </c>
      <c r="N513">
        <v>0</v>
      </c>
      <c r="O513" s="64">
        <v>10000</v>
      </c>
    </row>
    <row r="514" spans="1:15">
      <c r="A514" s="63" t="s">
        <v>43</v>
      </c>
      <c r="B514" s="63" t="s">
        <v>556</v>
      </c>
      <c r="C514" s="63" t="s">
        <v>1171</v>
      </c>
      <c r="D514" s="63" t="s">
        <v>1967</v>
      </c>
      <c r="E514" s="63" t="s">
        <v>1050</v>
      </c>
      <c r="F514" s="63" t="s">
        <v>1172</v>
      </c>
      <c r="G514" s="63" t="s">
        <v>1052</v>
      </c>
      <c r="H514" s="63" t="s">
        <v>1053</v>
      </c>
      <c r="I514" s="63" t="s">
        <v>1054</v>
      </c>
      <c r="J514" s="64">
        <v>150</v>
      </c>
      <c r="K514">
        <v>0</v>
      </c>
      <c r="L514">
        <v>2</v>
      </c>
      <c r="M514">
        <v>2</v>
      </c>
      <c r="N514">
        <v>0</v>
      </c>
      <c r="O514" s="64">
        <v>600</v>
      </c>
    </row>
    <row r="515" spans="1:15">
      <c r="A515" s="63" t="s">
        <v>43</v>
      </c>
      <c r="B515" s="63" t="s">
        <v>556</v>
      </c>
      <c r="C515" s="63" t="s">
        <v>1173</v>
      </c>
      <c r="D515" s="63" t="s">
        <v>1967</v>
      </c>
      <c r="E515" s="63" t="s">
        <v>1050</v>
      </c>
      <c r="F515" s="63" t="s">
        <v>1174</v>
      </c>
      <c r="G515" s="63" t="s">
        <v>1052</v>
      </c>
      <c r="H515" s="63" t="s">
        <v>1053</v>
      </c>
      <c r="I515" s="63" t="s">
        <v>1054</v>
      </c>
      <c r="J515" s="64">
        <v>400</v>
      </c>
      <c r="K515">
        <v>0</v>
      </c>
      <c r="L515">
        <v>2</v>
      </c>
      <c r="M515">
        <v>2</v>
      </c>
      <c r="N515">
        <v>0</v>
      </c>
      <c r="O515" s="64">
        <v>1600</v>
      </c>
    </row>
    <row r="516" spans="1:15">
      <c r="A516" s="63" t="s">
        <v>43</v>
      </c>
      <c r="B516" s="63" t="s">
        <v>556</v>
      </c>
      <c r="C516" s="63" t="s">
        <v>1175</v>
      </c>
      <c r="D516" s="63" t="s">
        <v>1965</v>
      </c>
      <c r="E516" s="63" t="s">
        <v>1050</v>
      </c>
      <c r="F516" s="63" t="s">
        <v>1176</v>
      </c>
      <c r="G516" s="63" t="s">
        <v>1087</v>
      </c>
      <c r="H516" s="63" t="s">
        <v>1053</v>
      </c>
      <c r="I516" s="63" t="s">
        <v>1054</v>
      </c>
      <c r="J516" s="64">
        <v>600</v>
      </c>
      <c r="K516">
        <v>0</v>
      </c>
      <c r="L516">
        <v>3</v>
      </c>
      <c r="M516">
        <v>0</v>
      </c>
      <c r="N516">
        <v>0</v>
      </c>
      <c r="O516" s="64">
        <v>1800</v>
      </c>
    </row>
    <row r="517" spans="1:15">
      <c r="A517" s="63" t="s">
        <v>43</v>
      </c>
      <c r="B517" s="63" t="s">
        <v>556</v>
      </c>
      <c r="C517" s="63" t="s">
        <v>1116</v>
      </c>
      <c r="D517" s="63" t="s">
        <v>1965</v>
      </c>
      <c r="E517" s="63" t="s">
        <v>1050</v>
      </c>
      <c r="F517" s="63" t="s">
        <v>1117</v>
      </c>
      <c r="G517" s="63" t="s">
        <v>1052</v>
      </c>
      <c r="H517" s="63" t="s">
        <v>1053</v>
      </c>
      <c r="I517" s="63" t="s">
        <v>1054</v>
      </c>
      <c r="J517" s="64">
        <v>50</v>
      </c>
      <c r="K517">
        <v>10</v>
      </c>
      <c r="L517">
        <v>10</v>
      </c>
      <c r="M517">
        <v>10</v>
      </c>
      <c r="N517">
        <v>10</v>
      </c>
      <c r="O517" s="64">
        <v>2000</v>
      </c>
    </row>
    <row r="518" spans="1:15">
      <c r="A518" s="63" t="s">
        <v>43</v>
      </c>
      <c r="B518" s="63" t="s">
        <v>556</v>
      </c>
      <c r="C518" s="63" t="s">
        <v>1177</v>
      </c>
      <c r="D518" s="63" t="s">
        <v>1967</v>
      </c>
      <c r="E518" s="63" t="s">
        <v>1050</v>
      </c>
      <c r="F518" s="63" t="s">
        <v>1178</v>
      </c>
      <c r="G518" s="63" t="s">
        <v>1087</v>
      </c>
      <c r="H518" s="63" t="s">
        <v>1053</v>
      </c>
      <c r="I518" s="63" t="s">
        <v>1054</v>
      </c>
      <c r="J518" s="64">
        <v>40</v>
      </c>
      <c r="K518">
        <v>3</v>
      </c>
      <c r="L518">
        <v>3</v>
      </c>
      <c r="M518">
        <v>3</v>
      </c>
      <c r="N518">
        <v>3</v>
      </c>
      <c r="O518" s="64">
        <v>480</v>
      </c>
    </row>
    <row r="519" spans="1:15">
      <c r="A519" s="63" t="s">
        <v>43</v>
      </c>
      <c r="B519" s="63" t="s">
        <v>556</v>
      </c>
      <c r="C519" s="63" t="s">
        <v>1179</v>
      </c>
      <c r="D519" s="63" t="s">
        <v>1965</v>
      </c>
      <c r="E519" s="63" t="s">
        <v>1050</v>
      </c>
      <c r="F519" s="63" t="s">
        <v>1180</v>
      </c>
      <c r="G519" s="63" t="s">
        <v>1087</v>
      </c>
      <c r="H519" s="63" t="s">
        <v>1053</v>
      </c>
      <c r="I519" s="63" t="s">
        <v>1054</v>
      </c>
      <c r="J519" s="64">
        <v>900</v>
      </c>
      <c r="K519">
        <v>1</v>
      </c>
      <c r="L519">
        <v>4</v>
      </c>
      <c r="M519">
        <v>0</v>
      </c>
      <c r="N519">
        <v>0</v>
      </c>
      <c r="O519" s="64">
        <v>4500</v>
      </c>
    </row>
    <row r="520" spans="1:15">
      <c r="A520" s="63" t="s">
        <v>43</v>
      </c>
      <c r="B520" s="63" t="s">
        <v>556</v>
      </c>
      <c r="C520" s="63" t="s">
        <v>1181</v>
      </c>
      <c r="D520" s="63" t="s">
        <v>1967</v>
      </c>
      <c r="E520" s="63" t="s">
        <v>1143</v>
      </c>
      <c r="F520" s="63" t="s">
        <v>1183</v>
      </c>
      <c r="G520" s="63" t="s">
        <v>1087</v>
      </c>
      <c r="H520" s="63" t="s">
        <v>1053</v>
      </c>
      <c r="I520" s="63" t="s">
        <v>1054</v>
      </c>
      <c r="J520" s="64">
        <v>60</v>
      </c>
      <c r="K520">
        <v>0</v>
      </c>
      <c r="L520">
        <v>5</v>
      </c>
      <c r="M520">
        <v>0</v>
      </c>
      <c r="N520">
        <v>0</v>
      </c>
      <c r="O520" s="64">
        <v>300</v>
      </c>
    </row>
    <row r="521" spans="1:15">
      <c r="A521" s="63" t="s">
        <v>43</v>
      </c>
      <c r="B521" s="63" t="s">
        <v>556</v>
      </c>
      <c r="C521" s="63" t="s">
        <v>1185</v>
      </c>
      <c r="D521" s="63" t="s">
        <v>1965</v>
      </c>
      <c r="E521" s="63" t="s">
        <v>1050</v>
      </c>
      <c r="F521" s="63" t="s">
        <v>1186</v>
      </c>
      <c r="G521" s="63" t="s">
        <v>1087</v>
      </c>
      <c r="H521" s="63" t="s">
        <v>1053</v>
      </c>
      <c r="I521" s="63" t="s">
        <v>1054</v>
      </c>
      <c r="J521" s="64">
        <v>40</v>
      </c>
      <c r="K521">
        <v>5</v>
      </c>
      <c r="L521">
        <v>5</v>
      </c>
      <c r="M521">
        <v>5</v>
      </c>
      <c r="N521">
        <v>5</v>
      </c>
      <c r="O521" s="64">
        <v>800</v>
      </c>
    </row>
    <row r="522" spans="1:15">
      <c r="A522" s="63" t="s">
        <v>43</v>
      </c>
      <c r="B522" s="63" t="s">
        <v>556</v>
      </c>
      <c r="C522" s="63" t="s">
        <v>1187</v>
      </c>
      <c r="D522" s="63" t="s">
        <v>1965</v>
      </c>
      <c r="E522" s="63" t="s">
        <v>1050</v>
      </c>
      <c r="F522" s="63" t="s">
        <v>1188</v>
      </c>
      <c r="G522" s="63" t="s">
        <v>1087</v>
      </c>
      <c r="H522" s="63" t="s">
        <v>1053</v>
      </c>
      <c r="I522" s="63" t="s">
        <v>1054</v>
      </c>
      <c r="J522" s="64">
        <v>70</v>
      </c>
      <c r="K522">
        <v>5</v>
      </c>
      <c r="L522">
        <v>5</v>
      </c>
      <c r="M522">
        <v>5</v>
      </c>
      <c r="N522">
        <v>5</v>
      </c>
      <c r="O522" s="64">
        <v>1400</v>
      </c>
    </row>
    <row r="523" spans="1:15">
      <c r="A523" s="63" t="s">
        <v>43</v>
      </c>
      <c r="B523" s="63" t="s">
        <v>556</v>
      </c>
      <c r="C523" s="63" t="s">
        <v>1189</v>
      </c>
      <c r="D523" s="63" t="s">
        <v>1965</v>
      </c>
      <c r="E523" s="63" t="s">
        <v>1050</v>
      </c>
      <c r="F523" s="63" t="s">
        <v>1190</v>
      </c>
      <c r="G523" s="63" t="s">
        <v>1087</v>
      </c>
      <c r="H523" s="63" t="s">
        <v>1053</v>
      </c>
      <c r="I523" s="63" t="s">
        <v>1054</v>
      </c>
      <c r="J523" s="64">
        <v>80</v>
      </c>
      <c r="K523">
        <v>0</v>
      </c>
      <c r="L523">
        <v>5</v>
      </c>
      <c r="M523">
        <v>0</v>
      </c>
      <c r="N523">
        <v>0</v>
      </c>
      <c r="O523" s="64">
        <v>400</v>
      </c>
    </row>
    <row r="524" spans="1:15">
      <c r="A524" s="63" t="s">
        <v>43</v>
      </c>
      <c r="B524" s="63" t="s">
        <v>556</v>
      </c>
      <c r="C524" s="63" t="s">
        <v>1191</v>
      </c>
      <c r="D524" s="63" t="s">
        <v>1965</v>
      </c>
      <c r="E524" s="63" t="s">
        <v>1050</v>
      </c>
      <c r="F524" s="63" t="s">
        <v>1192</v>
      </c>
      <c r="G524" s="63" t="s">
        <v>1087</v>
      </c>
      <c r="H524" s="63" t="s">
        <v>1053</v>
      </c>
      <c r="I524" s="63" t="s">
        <v>1054</v>
      </c>
      <c r="J524" s="64">
        <v>50</v>
      </c>
      <c r="K524">
        <v>0</v>
      </c>
      <c r="L524">
        <v>10</v>
      </c>
      <c r="M524">
        <v>0</v>
      </c>
      <c r="N524">
        <v>0</v>
      </c>
      <c r="O524" s="64">
        <v>500</v>
      </c>
    </row>
    <row r="525" spans="1:15">
      <c r="A525" s="63" t="s">
        <v>43</v>
      </c>
      <c r="B525" s="63" t="s">
        <v>556</v>
      </c>
      <c r="C525" s="63" t="s">
        <v>1330</v>
      </c>
      <c r="D525" s="63" t="s">
        <v>1965</v>
      </c>
      <c r="E525" s="63" t="s">
        <v>1050</v>
      </c>
      <c r="F525" s="63" t="s">
        <v>1331</v>
      </c>
      <c r="G525" s="63" t="s">
        <v>1052</v>
      </c>
      <c r="H525" s="63" t="s">
        <v>1053</v>
      </c>
      <c r="I525" s="63" t="s">
        <v>1054</v>
      </c>
      <c r="J525" s="64">
        <v>2500</v>
      </c>
      <c r="K525">
        <v>3</v>
      </c>
      <c r="L525">
        <v>3</v>
      </c>
      <c r="M525">
        <v>3</v>
      </c>
      <c r="N525">
        <v>3</v>
      </c>
      <c r="O525" s="64">
        <v>30000</v>
      </c>
    </row>
    <row r="526" spans="1:15">
      <c r="A526" s="63" t="s">
        <v>43</v>
      </c>
      <c r="B526" s="63" t="s">
        <v>556</v>
      </c>
      <c r="C526" s="63" t="s">
        <v>1108</v>
      </c>
      <c r="D526" s="63" t="s">
        <v>1965</v>
      </c>
      <c r="E526" s="63" t="s">
        <v>1050</v>
      </c>
      <c r="F526" s="63" t="s">
        <v>1109</v>
      </c>
      <c r="G526" s="63" t="s">
        <v>1052</v>
      </c>
      <c r="H526" s="63" t="s">
        <v>1053</v>
      </c>
      <c r="I526" s="63" t="s">
        <v>1054</v>
      </c>
      <c r="J526" s="64">
        <v>600</v>
      </c>
      <c r="K526">
        <v>3</v>
      </c>
      <c r="L526">
        <v>3</v>
      </c>
      <c r="M526">
        <v>3</v>
      </c>
      <c r="N526">
        <v>3</v>
      </c>
      <c r="O526" s="64">
        <v>7200</v>
      </c>
    </row>
    <row r="527" spans="1:15">
      <c r="A527" s="63" t="s">
        <v>43</v>
      </c>
      <c r="B527" s="63" t="s">
        <v>556</v>
      </c>
      <c r="C527" s="63" t="s">
        <v>1106</v>
      </c>
      <c r="D527" s="63" t="s">
        <v>1965</v>
      </c>
      <c r="E527" s="63" t="s">
        <v>1050</v>
      </c>
      <c r="F527" s="63" t="s">
        <v>1107</v>
      </c>
      <c r="G527" s="63" t="s">
        <v>1052</v>
      </c>
      <c r="H527" s="63" t="s">
        <v>1053</v>
      </c>
      <c r="I527" s="63" t="s">
        <v>1054</v>
      </c>
      <c r="J527" s="64">
        <v>60</v>
      </c>
      <c r="K527">
        <v>2</v>
      </c>
      <c r="L527">
        <v>2</v>
      </c>
      <c r="M527">
        <v>2</v>
      </c>
      <c r="N527">
        <v>2</v>
      </c>
      <c r="O527" s="64">
        <v>480</v>
      </c>
    </row>
    <row r="528" spans="1:15">
      <c r="A528" s="63" t="s">
        <v>43</v>
      </c>
      <c r="B528" s="63" t="s">
        <v>556</v>
      </c>
      <c r="C528" s="63" t="s">
        <v>1049</v>
      </c>
      <c r="D528" s="63" t="s">
        <v>1965</v>
      </c>
      <c r="E528" s="63" t="s">
        <v>1050</v>
      </c>
      <c r="F528" s="63" t="s">
        <v>1051</v>
      </c>
      <c r="G528" s="63" t="s">
        <v>1052</v>
      </c>
      <c r="H528" s="63" t="s">
        <v>1053</v>
      </c>
      <c r="I528" s="63" t="s">
        <v>1054</v>
      </c>
      <c r="J528" s="64">
        <v>50</v>
      </c>
      <c r="K528">
        <v>3</v>
      </c>
      <c r="L528">
        <v>3</v>
      </c>
      <c r="M528">
        <v>3</v>
      </c>
      <c r="N528">
        <v>3</v>
      </c>
      <c r="O528" s="64">
        <v>600</v>
      </c>
    </row>
    <row r="529" spans="1:15">
      <c r="A529" s="63" t="s">
        <v>43</v>
      </c>
      <c r="B529" s="63" t="s">
        <v>556</v>
      </c>
      <c r="C529" s="63" t="s">
        <v>1193</v>
      </c>
      <c r="D529" s="63" t="s">
        <v>1965</v>
      </c>
      <c r="E529" s="63" t="s">
        <v>1050</v>
      </c>
      <c r="F529" s="63" t="s">
        <v>1194</v>
      </c>
      <c r="G529" s="63" t="s">
        <v>1052</v>
      </c>
      <c r="H529" s="63" t="s">
        <v>1053</v>
      </c>
      <c r="I529" s="63" t="s">
        <v>1054</v>
      </c>
      <c r="J529" s="64">
        <v>50</v>
      </c>
      <c r="K529">
        <v>8</v>
      </c>
      <c r="L529">
        <v>5</v>
      </c>
      <c r="M529">
        <v>5</v>
      </c>
      <c r="N529">
        <v>5</v>
      </c>
      <c r="O529" s="64">
        <v>1150</v>
      </c>
    </row>
    <row r="530" spans="1:15">
      <c r="A530" s="63" t="s">
        <v>43</v>
      </c>
      <c r="B530" s="63" t="s">
        <v>556</v>
      </c>
      <c r="C530" s="63" t="s">
        <v>1195</v>
      </c>
      <c r="D530" s="63" t="s">
        <v>1967</v>
      </c>
      <c r="E530" s="63" t="s">
        <v>1050</v>
      </c>
      <c r="F530" s="63" t="s">
        <v>1196</v>
      </c>
      <c r="G530" s="63" t="s">
        <v>1052</v>
      </c>
      <c r="H530" s="63" t="s">
        <v>1053</v>
      </c>
      <c r="I530" s="63" t="s">
        <v>1054</v>
      </c>
      <c r="J530" s="64">
        <v>500</v>
      </c>
      <c r="K530">
        <v>2</v>
      </c>
      <c r="L530">
        <v>1</v>
      </c>
      <c r="M530">
        <v>2</v>
      </c>
      <c r="N530">
        <v>0</v>
      </c>
      <c r="O530" s="64">
        <v>2500</v>
      </c>
    </row>
    <row r="531" spans="1:15">
      <c r="A531" s="63" t="s">
        <v>43</v>
      </c>
      <c r="B531" s="63" t="s">
        <v>556</v>
      </c>
      <c r="C531" s="63" t="s">
        <v>1075</v>
      </c>
      <c r="D531" s="63" t="s">
        <v>1965</v>
      </c>
      <c r="E531" s="63" t="s">
        <v>1050</v>
      </c>
      <c r="F531" s="63" t="s">
        <v>1076</v>
      </c>
      <c r="G531" s="63" t="s">
        <v>1052</v>
      </c>
      <c r="H531" s="63" t="s">
        <v>1053</v>
      </c>
      <c r="I531" s="63" t="s">
        <v>1054</v>
      </c>
      <c r="J531" s="64">
        <v>500</v>
      </c>
      <c r="K531">
        <v>2</v>
      </c>
      <c r="L531">
        <v>2</v>
      </c>
      <c r="M531">
        <v>2</v>
      </c>
      <c r="N531">
        <v>2</v>
      </c>
      <c r="O531" s="64">
        <v>4000</v>
      </c>
    </row>
    <row r="532" spans="1:15">
      <c r="A532" s="63" t="s">
        <v>43</v>
      </c>
      <c r="B532" s="63" t="s">
        <v>556</v>
      </c>
      <c r="C532" s="63" t="s">
        <v>1197</v>
      </c>
      <c r="D532" s="63" t="s">
        <v>1965</v>
      </c>
      <c r="E532" s="63" t="s">
        <v>1050</v>
      </c>
      <c r="F532" s="63" t="s">
        <v>1198</v>
      </c>
      <c r="G532" s="63" t="s">
        <v>1087</v>
      </c>
      <c r="H532" s="63" t="s">
        <v>1053</v>
      </c>
      <c r="I532" s="63" t="s">
        <v>1054</v>
      </c>
      <c r="J532" s="64">
        <v>10</v>
      </c>
      <c r="K532">
        <v>5</v>
      </c>
      <c r="L532">
        <v>5</v>
      </c>
      <c r="M532">
        <v>5</v>
      </c>
      <c r="N532">
        <v>5</v>
      </c>
      <c r="O532" s="64">
        <v>200</v>
      </c>
    </row>
    <row r="533" spans="1:15">
      <c r="A533" s="63" t="s">
        <v>43</v>
      </c>
      <c r="B533" s="63" t="s">
        <v>556</v>
      </c>
      <c r="C533" s="63" t="s">
        <v>1332</v>
      </c>
      <c r="D533" s="63" t="s">
        <v>1967</v>
      </c>
      <c r="E533" s="63" t="s">
        <v>1050</v>
      </c>
      <c r="F533" s="63" t="s">
        <v>1333</v>
      </c>
      <c r="G533" s="63" t="s">
        <v>1052</v>
      </c>
      <c r="H533" s="63" t="s">
        <v>1053</v>
      </c>
      <c r="I533" s="63" t="s">
        <v>1054</v>
      </c>
      <c r="J533" s="64">
        <v>100</v>
      </c>
      <c r="K533">
        <v>2</v>
      </c>
      <c r="L533">
        <v>2</v>
      </c>
      <c r="M533">
        <v>2</v>
      </c>
      <c r="N533">
        <v>2</v>
      </c>
      <c r="O533" s="64">
        <v>800</v>
      </c>
    </row>
    <row r="534" spans="1:15">
      <c r="A534" s="63" t="s">
        <v>43</v>
      </c>
      <c r="B534" s="63" t="s">
        <v>556</v>
      </c>
      <c r="C534" s="63" t="s">
        <v>1205</v>
      </c>
      <c r="D534" s="63" t="s">
        <v>1965</v>
      </c>
      <c r="E534" s="63" t="s">
        <v>1050</v>
      </c>
      <c r="F534" s="63" t="s">
        <v>1206</v>
      </c>
      <c r="G534" s="63" t="s">
        <v>1087</v>
      </c>
      <c r="H534" s="63" t="s">
        <v>1053</v>
      </c>
      <c r="I534" s="63" t="s">
        <v>1054</v>
      </c>
      <c r="J534" s="64">
        <v>300</v>
      </c>
      <c r="K534">
        <v>3</v>
      </c>
      <c r="L534">
        <v>3</v>
      </c>
      <c r="M534">
        <v>3</v>
      </c>
      <c r="N534">
        <v>3</v>
      </c>
      <c r="O534" s="64">
        <v>3600</v>
      </c>
    </row>
    <row r="535" spans="1:15">
      <c r="A535" s="63" t="s">
        <v>43</v>
      </c>
      <c r="B535" s="63" t="s">
        <v>556</v>
      </c>
      <c r="C535" s="63" t="s">
        <v>1207</v>
      </c>
      <c r="D535" s="63" t="s">
        <v>1208</v>
      </c>
      <c r="E535" s="63" t="s">
        <v>2006</v>
      </c>
      <c r="F535" s="63" t="s">
        <v>1209</v>
      </c>
      <c r="G535" s="63" t="s">
        <v>1087</v>
      </c>
      <c r="H535" s="63" t="s">
        <v>1210</v>
      </c>
      <c r="I535" s="63" t="s">
        <v>1054</v>
      </c>
      <c r="J535" s="64">
        <v>300</v>
      </c>
      <c r="K535">
        <v>3</v>
      </c>
      <c r="L535">
        <v>3</v>
      </c>
      <c r="M535">
        <v>3</v>
      </c>
      <c r="N535">
        <v>3</v>
      </c>
      <c r="O535" s="64">
        <v>3600</v>
      </c>
    </row>
    <row r="536" spans="1:15">
      <c r="A536" s="63" t="s">
        <v>43</v>
      </c>
      <c r="B536" s="63" t="s">
        <v>556</v>
      </c>
      <c r="C536" s="63" t="s">
        <v>1211</v>
      </c>
      <c r="D536" s="63" t="s">
        <v>1965</v>
      </c>
      <c r="E536" s="63" t="s">
        <v>1050</v>
      </c>
      <c r="F536" s="63" t="s">
        <v>1212</v>
      </c>
      <c r="G536" s="63" t="s">
        <v>1087</v>
      </c>
      <c r="H536" s="63" t="s">
        <v>1053</v>
      </c>
      <c r="I536" s="63" t="s">
        <v>1054</v>
      </c>
      <c r="J536" s="64">
        <v>100</v>
      </c>
      <c r="K536">
        <v>15</v>
      </c>
      <c r="L536">
        <v>10</v>
      </c>
      <c r="M536">
        <v>15</v>
      </c>
      <c r="N536">
        <v>10</v>
      </c>
      <c r="O536" s="64">
        <v>5000</v>
      </c>
    </row>
    <row r="537" spans="1:15">
      <c r="A537" s="63" t="s">
        <v>43</v>
      </c>
      <c r="B537" s="63" t="s">
        <v>556</v>
      </c>
      <c r="C537" s="63" t="s">
        <v>1213</v>
      </c>
      <c r="D537" s="63" t="s">
        <v>1965</v>
      </c>
      <c r="E537" s="63" t="s">
        <v>1050</v>
      </c>
      <c r="F537" s="63" t="s">
        <v>1214</v>
      </c>
      <c r="G537" s="63" t="s">
        <v>1087</v>
      </c>
      <c r="H537" s="63" t="s">
        <v>1053</v>
      </c>
      <c r="I537" s="63" t="s">
        <v>1054</v>
      </c>
      <c r="J537" s="64">
        <v>100</v>
      </c>
      <c r="K537">
        <v>5</v>
      </c>
      <c r="L537">
        <v>5</v>
      </c>
      <c r="M537">
        <v>5</v>
      </c>
      <c r="N537">
        <v>5</v>
      </c>
      <c r="O537" s="64">
        <v>2000</v>
      </c>
    </row>
    <row r="538" spans="1:15">
      <c r="A538" s="63" t="s">
        <v>43</v>
      </c>
      <c r="B538" s="63" t="s">
        <v>556</v>
      </c>
      <c r="C538" s="63" t="s">
        <v>1215</v>
      </c>
      <c r="D538" s="63" t="s">
        <v>1967</v>
      </c>
      <c r="E538" s="63" t="s">
        <v>1050</v>
      </c>
      <c r="F538" s="63" t="s">
        <v>1216</v>
      </c>
      <c r="G538" s="63" t="s">
        <v>1217</v>
      </c>
      <c r="H538" s="63" t="s">
        <v>1053</v>
      </c>
      <c r="I538" s="63" t="s">
        <v>1054</v>
      </c>
      <c r="J538" s="64">
        <v>200</v>
      </c>
      <c r="K538">
        <v>30</v>
      </c>
      <c r="L538">
        <v>30</v>
      </c>
      <c r="M538">
        <v>30</v>
      </c>
      <c r="N538">
        <v>30</v>
      </c>
      <c r="O538" s="64">
        <v>24000</v>
      </c>
    </row>
    <row r="539" spans="1:15">
      <c r="A539" s="63" t="s">
        <v>43</v>
      </c>
      <c r="B539" s="63" t="s">
        <v>556</v>
      </c>
      <c r="C539" s="63" t="s">
        <v>1454</v>
      </c>
      <c r="D539" s="63" t="s">
        <v>1061</v>
      </c>
      <c r="E539" s="63" t="s">
        <v>1050</v>
      </c>
      <c r="F539" s="63" t="s">
        <v>1455</v>
      </c>
      <c r="G539" s="63" t="s">
        <v>1087</v>
      </c>
      <c r="H539" s="63" t="s">
        <v>1064</v>
      </c>
      <c r="I539" s="63" t="s">
        <v>1054</v>
      </c>
      <c r="J539" s="64">
        <v>100</v>
      </c>
      <c r="K539">
        <v>10</v>
      </c>
      <c r="L539">
        <v>10</v>
      </c>
      <c r="M539">
        <v>10</v>
      </c>
      <c r="N539">
        <v>10</v>
      </c>
      <c r="O539" s="64">
        <v>4000</v>
      </c>
    </row>
    <row r="540" spans="1:15">
      <c r="A540" s="63" t="s">
        <v>43</v>
      </c>
      <c r="B540" s="63" t="s">
        <v>556</v>
      </c>
      <c r="C540" s="63" t="s">
        <v>1060</v>
      </c>
      <c r="D540" s="63" t="s">
        <v>1061</v>
      </c>
      <c r="E540" s="63" t="s">
        <v>1050</v>
      </c>
      <c r="F540" s="63" t="s">
        <v>1062</v>
      </c>
      <c r="G540" s="63" t="s">
        <v>1063</v>
      </c>
      <c r="H540" s="63" t="s">
        <v>1064</v>
      </c>
      <c r="I540" s="63" t="s">
        <v>1054</v>
      </c>
      <c r="J540" s="64">
        <v>300</v>
      </c>
      <c r="K540">
        <v>5</v>
      </c>
      <c r="L540">
        <v>5</v>
      </c>
      <c r="M540">
        <v>5</v>
      </c>
      <c r="N540">
        <v>5</v>
      </c>
      <c r="O540" s="64">
        <v>6000</v>
      </c>
    </row>
    <row r="541" spans="1:15">
      <c r="A541" s="63" t="s">
        <v>43</v>
      </c>
      <c r="B541" s="63" t="s">
        <v>556</v>
      </c>
      <c r="C541" s="63" t="s">
        <v>1073</v>
      </c>
      <c r="D541" s="63" t="s">
        <v>1966</v>
      </c>
      <c r="E541" s="63" t="s">
        <v>1050</v>
      </c>
      <c r="F541" s="63" t="s">
        <v>1074</v>
      </c>
      <c r="G541" s="63" t="s">
        <v>1058</v>
      </c>
      <c r="H541" s="63" t="s">
        <v>1199</v>
      </c>
      <c r="I541" s="63" t="s">
        <v>1054</v>
      </c>
      <c r="J541" s="64">
        <v>350</v>
      </c>
      <c r="K541">
        <v>1</v>
      </c>
      <c r="L541">
        <v>1</v>
      </c>
      <c r="M541">
        <v>1</v>
      </c>
      <c r="N541">
        <v>0</v>
      </c>
      <c r="O541" s="64">
        <v>1050</v>
      </c>
    </row>
    <row r="542" spans="1:15">
      <c r="A542" s="63" t="s">
        <v>43</v>
      </c>
      <c r="B542" s="63" t="s">
        <v>556</v>
      </c>
      <c r="C542" s="63" t="s">
        <v>1218</v>
      </c>
      <c r="D542" s="63" t="s">
        <v>1966</v>
      </c>
      <c r="E542" s="63" t="s">
        <v>1050</v>
      </c>
      <c r="F542" s="63" t="s">
        <v>1219</v>
      </c>
      <c r="G542" s="63" t="s">
        <v>1087</v>
      </c>
      <c r="H542" s="63" t="s">
        <v>1199</v>
      </c>
      <c r="I542" s="63" t="s">
        <v>1054</v>
      </c>
      <c r="J542" s="64">
        <v>100</v>
      </c>
      <c r="K542">
        <v>1</v>
      </c>
      <c r="L542">
        <v>1</v>
      </c>
      <c r="M542">
        <v>1</v>
      </c>
      <c r="N542">
        <v>0</v>
      </c>
      <c r="O542" s="64">
        <v>300</v>
      </c>
    </row>
    <row r="543" spans="1:15">
      <c r="A543" s="63" t="s">
        <v>43</v>
      </c>
      <c r="B543" s="63" t="s">
        <v>556</v>
      </c>
      <c r="C543" s="63" t="s">
        <v>1220</v>
      </c>
      <c r="D543" s="63" t="s">
        <v>1913</v>
      </c>
      <c r="E543" s="63" t="s">
        <v>2002</v>
      </c>
      <c r="F543" s="63" t="s">
        <v>1221</v>
      </c>
      <c r="G543" s="63" t="s">
        <v>1087</v>
      </c>
      <c r="H543" s="63" t="s">
        <v>1092</v>
      </c>
      <c r="I543" s="63" t="s">
        <v>1054</v>
      </c>
      <c r="J543" s="64">
        <v>100</v>
      </c>
      <c r="K543">
        <v>2</v>
      </c>
      <c r="L543">
        <v>2</v>
      </c>
      <c r="M543">
        <v>2</v>
      </c>
      <c r="N543">
        <v>2</v>
      </c>
      <c r="O543" s="64">
        <v>800</v>
      </c>
    </row>
    <row r="544" spans="1:15">
      <c r="A544" s="63" t="s">
        <v>43</v>
      </c>
      <c r="B544" s="63" t="s">
        <v>556</v>
      </c>
      <c r="C544" s="63" t="s">
        <v>1222</v>
      </c>
      <c r="D544" s="63" t="s">
        <v>1122</v>
      </c>
      <c r="E544" s="63" t="s">
        <v>2003</v>
      </c>
      <c r="F544" s="63" t="s">
        <v>1223</v>
      </c>
      <c r="G544" s="63" t="s">
        <v>1087</v>
      </c>
      <c r="H544" s="63" t="s">
        <v>1125</v>
      </c>
      <c r="I544" s="63" t="s">
        <v>1054</v>
      </c>
      <c r="J544" s="64">
        <v>700</v>
      </c>
      <c r="K544">
        <v>3</v>
      </c>
      <c r="L544">
        <v>0</v>
      </c>
      <c r="M544">
        <v>3</v>
      </c>
      <c r="N544">
        <v>0</v>
      </c>
      <c r="O544" s="64">
        <v>4200</v>
      </c>
    </row>
    <row r="545" spans="1:15">
      <c r="A545" s="63" t="s">
        <v>43</v>
      </c>
      <c r="B545" s="63" t="s">
        <v>556</v>
      </c>
      <c r="C545" s="63" t="s">
        <v>1224</v>
      </c>
      <c r="D545" s="63" t="s">
        <v>1965</v>
      </c>
      <c r="E545" s="63" t="s">
        <v>1050</v>
      </c>
      <c r="F545" s="63" t="s">
        <v>1225</v>
      </c>
      <c r="G545" s="63" t="s">
        <v>1058</v>
      </c>
      <c r="H545" s="63" t="s">
        <v>1053</v>
      </c>
      <c r="I545" s="63" t="s">
        <v>1054</v>
      </c>
      <c r="J545" s="64">
        <v>70</v>
      </c>
      <c r="K545">
        <v>5</v>
      </c>
      <c r="L545">
        <v>0</v>
      </c>
      <c r="M545">
        <v>5</v>
      </c>
      <c r="N545">
        <v>0</v>
      </c>
      <c r="O545" s="64">
        <v>700</v>
      </c>
    </row>
    <row r="546" spans="1:15">
      <c r="A546" s="63" t="s">
        <v>43</v>
      </c>
      <c r="B546" s="63" t="s">
        <v>556</v>
      </c>
      <c r="C546" s="63" t="s">
        <v>1226</v>
      </c>
      <c r="D546" s="63" t="s">
        <v>1227</v>
      </c>
      <c r="E546" s="63" t="s">
        <v>1050</v>
      </c>
      <c r="F546" s="63" t="s">
        <v>1228</v>
      </c>
      <c r="G546" s="63" t="s">
        <v>1052</v>
      </c>
      <c r="H546" s="63" t="s">
        <v>1229</v>
      </c>
      <c r="I546" s="63" t="s">
        <v>1054</v>
      </c>
      <c r="J546" s="64">
        <v>600</v>
      </c>
      <c r="K546">
        <v>5</v>
      </c>
      <c r="L546">
        <v>0</v>
      </c>
      <c r="M546">
        <v>425</v>
      </c>
      <c r="N546">
        <v>0</v>
      </c>
      <c r="O546" s="64">
        <v>258000</v>
      </c>
    </row>
    <row r="547" spans="1:15">
      <c r="A547" s="63" t="s">
        <v>43</v>
      </c>
      <c r="B547" s="63" t="s">
        <v>556</v>
      </c>
      <c r="C547" s="63" t="s">
        <v>1230</v>
      </c>
      <c r="D547" s="63" t="s">
        <v>1142</v>
      </c>
      <c r="E547" s="63" t="s">
        <v>2004</v>
      </c>
      <c r="F547" s="63" t="s">
        <v>1231</v>
      </c>
      <c r="G547" s="63" t="s">
        <v>1087</v>
      </c>
      <c r="H547" s="63" t="s">
        <v>1145</v>
      </c>
      <c r="I547" s="63" t="s">
        <v>1054</v>
      </c>
      <c r="J547" s="64">
        <v>2500</v>
      </c>
      <c r="K547">
        <v>4</v>
      </c>
      <c r="L547">
        <v>0</v>
      </c>
      <c r="M547">
        <v>0</v>
      </c>
      <c r="N547">
        <v>0</v>
      </c>
      <c r="O547" s="64">
        <v>10000</v>
      </c>
    </row>
    <row r="548" spans="1:15">
      <c r="A548" s="63" t="s">
        <v>43</v>
      </c>
      <c r="B548" s="63" t="s">
        <v>556</v>
      </c>
      <c r="C548" s="63" t="s">
        <v>1259</v>
      </c>
      <c r="D548" s="63" t="s">
        <v>1248</v>
      </c>
      <c r="E548" s="63" t="s">
        <v>1249</v>
      </c>
      <c r="F548" s="63" t="s">
        <v>1260</v>
      </c>
      <c r="G548" s="63" t="s">
        <v>1087</v>
      </c>
      <c r="H548" s="63" t="s">
        <v>1251</v>
      </c>
      <c r="I548" s="63" t="s">
        <v>1054</v>
      </c>
      <c r="J548" s="64">
        <v>100</v>
      </c>
      <c r="K548">
        <v>18</v>
      </c>
      <c r="L548">
        <v>0</v>
      </c>
      <c r="M548">
        <v>0</v>
      </c>
      <c r="N548">
        <v>0</v>
      </c>
      <c r="O548" s="64">
        <v>1800</v>
      </c>
    </row>
    <row r="549" spans="1:15">
      <c r="A549" s="63" t="s">
        <v>43</v>
      </c>
      <c r="B549" s="63" t="s">
        <v>559</v>
      </c>
      <c r="C549" s="63" t="s">
        <v>1456</v>
      </c>
      <c r="D549" s="63" t="s">
        <v>1227</v>
      </c>
      <c r="E549" s="63" t="s">
        <v>1050</v>
      </c>
      <c r="F549" s="63" t="s">
        <v>1665</v>
      </c>
      <c r="G549" s="63" t="s">
        <v>1087</v>
      </c>
      <c r="H549" s="63" t="s">
        <v>1229</v>
      </c>
      <c r="I549" s="63" t="s">
        <v>1054</v>
      </c>
      <c r="J549" s="64">
        <v>100</v>
      </c>
      <c r="K549">
        <v>0</v>
      </c>
      <c r="L549">
        <v>10</v>
      </c>
      <c r="M549">
        <v>10</v>
      </c>
      <c r="N549">
        <v>0</v>
      </c>
      <c r="O549" s="64">
        <v>2000</v>
      </c>
    </row>
    <row r="550" spans="1:15">
      <c r="A550" s="63" t="s">
        <v>43</v>
      </c>
      <c r="B550" s="63" t="s">
        <v>559</v>
      </c>
      <c r="C550" s="63" t="s">
        <v>1118</v>
      </c>
      <c r="D550" s="63" t="s">
        <v>1061</v>
      </c>
      <c r="E550" s="63" t="s">
        <v>1119</v>
      </c>
      <c r="F550" s="63" t="s">
        <v>1120</v>
      </c>
      <c r="G550" s="63" t="s">
        <v>1052</v>
      </c>
      <c r="H550" s="63" t="s">
        <v>1064</v>
      </c>
      <c r="I550" s="63" t="s">
        <v>1054</v>
      </c>
      <c r="J550" s="64">
        <v>2000</v>
      </c>
      <c r="K550">
        <v>8</v>
      </c>
      <c r="L550">
        <v>0</v>
      </c>
      <c r="M550">
        <v>8</v>
      </c>
      <c r="N550">
        <v>8</v>
      </c>
      <c r="O550" s="64">
        <v>48000</v>
      </c>
    </row>
    <row r="551" spans="1:15">
      <c r="A551" s="63" t="s">
        <v>43</v>
      </c>
      <c r="B551" s="63" t="s">
        <v>559</v>
      </c>
      <c r="C551" s="63" t="s">
        <v>1346</v>
      </c>
      <c r="D551" s="63" t="s">
        <v>1967</v>
      </c>
      <c r="E551" s="63" t="s">
        <v>1050</v>
      </c>
      <c r="F551" s="63" t="s">
        <v>1347</v>
      </c>
      <c r="G551" s="63" t="s">
        <v>1052</v>
      </c>
      <c r="H551" s="63" t="s">
        <v>1053</v>
      </c>
      <c r="I551" s="63" t="s">
        <v>1054</v>
      </c>
      <c r="J551" s="64">
        <v>1000</v>
      </c>
      <c r="K551">
        <v>5</v>
      </c>
      <c r="L551">
        <v>5</v>
      </c>
      <c r="M551">
        <v>5</v>
      </c>
      <c r="N551">
        <v>5</v>
      </c>
      <c r="O551" s="64">
        <v>20000</v>
      </c>
    </row>
    <row r="552" spans="1:15">
      <c r="A552" s="63" t="s">
        <v>43</v>
      </c>
      <c r="B552" s="63" t="s">
        <v>562</v>
      </c>
      <c r="C552" s="63" t="s">
        <v>1366</v>
      </c>
      <c r="D552" s="63" t="s">
        <v>1912</v>
      </c>
      <c r="E552" s="63" t="s">
        <v>2007</v>
      </c>
      <c r="F552" s="63" t="s">
        <v>1367</v>
      </c>
      <c r="G552" s="63" t="s">
        <v>1087</v>
      </c>
      <c r="H552" s="63" t="s">
        <v>1268</v>
      </c>
      <c r="I552" s="63" t="s">
        <v>1054</v>
      </c>
      <c r="J552" s="64">
        <v>1000</v>
      </c>
      <c r="K552">
        <v>10</v>
      </c>
      <c r="L552">
        <v>0</v>
      </c>
      <c r="M552">
        <v>0</v>
      </c>
      <c r="N552">
        <v>0</v>
      </c>
      <c r="O552" s="64">
        <v>10000</v>
      </c>
    </row>
    <row r="553" spans="1:15">
      <c r="A553" s="63" t="s">
        <v>43</v>
      </c>
      <c r="B553" s="63" t="s">
        <v>562</v>
      </c>
      <c r="C553" s="63" t="s">
        <v>1407</v>
      </c>
      <c r="D553" s="63" t="s">
        <v>1912</v>
      </c>
      <c r="E553" s="63" t="s">
        <v>2007</v>
      </c>
      <c r="F553" s="63" t="s">
        <v>1408</v>
      </c>
      <c r="G553" s="63" t="s">
        <v>1087</v>
      </c>
      <c r="H553" s="63" t="s">
        <v>1268</v>
      </c>
      <c r="I553" s="63" t="s">
        <v>1054</v>
      </c>
      <c r="J553" s="64">
        <v>3000</v>
      </c>
      <c r="K553">
        <v>1</v>
      </c>
      <c r="L553">
        <v>2</v>
      </c>
      <c r="M553">
        <v>0</v>
      </c>
      <c r="N553">
        <v>0</v>
      </c>
      <c r="O553" s="64">
        <v>9000</v>
      </c>
    </row>
    <row r="554" spans="1:15">
      <c r="A554" s="63" t="s">
        <v>43</v>
      </c>
      <c r="B554" s="63" t="s">
        <v>562</v>
      </c>
      <c r="C554" s="63" t="s">
        <v>1265</v>
      </c>
      <c r="D554" s="63" t="s">
        <v>1912</v>
      </c>
      <c r="E554" s="63" t="s">
        <v>2007</v>
      </c>
      <c r="F554" s="63" t="s">
        <v>1267</v>
      </c>
      <c r="G554" s="63" t="s">
        <v>1087</v>
      </c>
      <c r="H554" s="63" t="s">
        <v>1268</v>
      </c>
      <c r="I554" s="63" t="s">
        <v>1054</v>
      </c>
      <c r="J554" s="64">
        <v>1000</v>
      </c>
      <c r="K554">
        <v>3</v>
      </c>
      <c r="L554">
        <v>3</v>
      </c>
      <c r="M554">
        <v>3</v>
      </c>
      <c r="N554">
        <v>3</v>
      </c>
      <c r="O554" s="64">
        <v>12000</v>
      </c>
    </row>
    <row r="555" spans="1:15">
      <c r="A555" s="63" t="s">
        <v>43</v>
      </c>
      <c r="B555" s="63" t="s">
        <v>562</v>
      </c>
      <c r="C555" s="63" t="s">
        <v>1417</v>
      </c>
      <c r="D555" s="63" t="s">
        <v>1912</v>
      </c>
      <c r="E555" s="63" t="s">
        <v>2007</v>
      </c>
      <c r="F555" s="63" t="s">
        <v>1418</v>
      </c>
      <c r="G555" s="63" t="s">
        <v>1087</v>
      </c>
      <c r="H555" s="63" t="s">
        <v>1268</v>
      </c>
      <c r="I555" s="63" t="s">
        <v>1054</v>
      </c>
      <c r="J555" s="64">
        <v>6000</v>
      </c>
      <c r="K555">
        <v>0</v>
      </c>
      <c r="L555">
        <v>3</v>
      </c>
      <c r="M555">
        <v>3</v>
      </c>
      <c r="N555">
        <v>3</v>
      </c>
      <c r="O555" s="64">
        <v>54000</v>
      </c>
    </row>
    <row r="556" spans="1:15">
      <c r="A556" s="63" t="s">
        <v>43</v>
      </c>
      <c r="B556" s="63" t="s">
        <v>565</v>
      </c>
      <c r="C556" s="63" t="s">
        <v>1403</v>
      </c>
      <c r="D556" s="63" t="s">
        <v>1248</v>
      </c>
      <c r="E556" s="63" t="s">
        <v>1249</v>
      </c>
      <c r="F556" s="63" t="s">
        <v>1404</v>
      </c>
      <c r="G556" s="63" t="s">
        <v>1087</v>
      </c>
      <c r="H556" s="63" t="s">
        <v>1251</v>
      </c>
      <c r="I556" s="63" t="s">
        <v>1054</v>
      </c>
      <c r="J556" s="64">
        <v>500</v>
      </c>
      <c r="K556">
        <v>0</v>
      </c>
      <c r="L556">
        <v>3</v>
      </c>
      <c r="M556">
        <v>0</v>
      </c>
      <c r="N556">
        <v>0</v>
      </c>
      <c r="O556" s="64">
        <v>1500</v>
      </c>
    </row>
    <row r="557" spans="1:15">
      <c r="A557" s="63" t="s">
        <v>43</v>
      </c>
      <c r="B557" s="63" t="s">
        <v>565</v>
      </c>
      <c r="C557" s="63" t="s">
        <v>1236</v>
      </c>
      <c r="D557" s="63" t="s">
        <v>1149</v>
      </c>
      <c r="E557" s="63" t="s">
        <v>2005</v>
      </c>
      <c r="F557" s="63" t="s">
        <v>1237</v>
      </c>
      <c r="G557" s="63"/>
      <c r="H557" s="63" t="s">
        <v>1151</v>
      </c>
      <c r="I557" s="63" t="s">
        <v>1054</v>
      </c>
      <c r="J557" s="64">
        <v>500</v>
      </c>
      <c r="K557">
        <v>0</v>
      </c>
      <c r="L557">
        <v>3</v>
      </c>
      <c r="M557">
        <v>0</v>
      </c>
      <c r="N557">
        <v>0</v>
      </c>
      <c r="O557" s="64">
        <v>1500</v>
      </c>
    </row>
    <row r="558" spans="1:15">
      <c r="A558" s="63" t="s">
        <v>43</v>
      </c>
      <c r="B558" s="63" t="s">
        <v>565</v>
      </c>
      <c r="C558" s="63" t="s">
        <v>1457</v>
      </c>
      <c r="D558" s="63" t="s">
        <v>1149</v>
      </c>
      <c r="E558" s="63" t="s">
        <v>2005</v>
      </c>
      <c r="F558" s="63" t="s">
        <v>1458</v>
      </c>
      <c r="G558" s="63" t="s">
        <v>1087</v>
      </c>
      <c r="H558" s="63" t="s">
        <v>1151</v>
      </c>
      <c r="I558" s="63" t="s">
        <v>1054</v>
      </c>
      <c r="J558" s="64">
        <v>5000</v>
      </c>
      <c r="K558">
        <v>0</v>
      </c>
      <c r="L558">
        <v>3</v>
      </c>
      <c r="M558">
        <v>0</v>
      </c>
      <c r="N558">
        <v>0</v>
      </c>
      <c r="O558" s="64">
        <v>15000</v>
      </c>
    </row>
    <row r="559" spans="1:15">
      <c r="A559" s="63" t="s">
        <v>43</v>
      </c>
      <c r="B559" s="63" t="s">
        <v>556</v>
      </c>
      <c r="C559" s="63" t="s">
        <v>1077</v>
      </c>
      <c r="D559" s="63" t="s">
        <v>1967</v>
      </c>
      <c r="E559" s="63" t="s">
        <v>1050</v>
      </c>
      <c r="F559" s="63" t="s">
        <v>1078</v>
      </c>
      <c r="G559" s="63" t="s">
        <v>1052</v>
      </c>
      <c r="H559" s="63" t="s">
        <v>1053</v>
      </c>
      <c r="I559" s="63" t="s">
        <v>1054</v>
      </c>
      <c r="J559" s="64">
        <v>500</v>
      </c>
      <c r="K559">
        <v>0</v>
      </c>
      <c r="L559">
        <v>1</v>
      </c>
      <c r="M559">
        <v>1</v>
      </c>
      <c r="N559">
        <v>0</v>
      </c>
      <c r="O559" s="64">
        <v>1000</v>
      </c>
    </row>
    <row r="560" spans="1:15">
      <c r="A560" s="63" t="s">
        <v>43</v>
      </c>
      <c r="B560" s="63" t="s">
        <v>556</v>
      </c>
      <c r="C560" s="63" t="s">
        <v>1071</v>
      </c>
      <c r="D560" s="63" t="s">
        <v>1965</v>
      </c>
      <c r="E560" s="63" t="s">
        <v>1050</v>
      </c>
      <c r="F560" s="63" t="s">
        <v>1072</v>
      </c>
      <c r="G560" s="63" t="s">
        <v>1052</v>
      </c>
      <c r="H560" s="63" t="s">
        <v>1053</v>
      </c>
      <c r="I560" s="63" t="s">
        <v>1054</v>
      </c>
      <c r="J560" s="64">
        <v>500</v>
      </c>
      <c r="K560">
        <v>0</v>
      </c>
      <c r="L560">
        <v>1</v>
      </c>
      <c r="M560">
        <v>1</v>
      </c>
      <c r="N560">
        <v>0</v>
      </c>
      <c r="O560" s="64">
        <v>1000</v>
      </c>
    </row>
    <row r="561" spans="1:15">
      <c r="A561" s="63" t="s">
        <v>43</v>
      </c>
      <c r="B561" s="63" t="s">
        <v>556</v>
      </c>
      <c r="C561" s="63" t="s">
        <v>1459</v>
      </c>
      <c r="D561" s="63" t="s">
        <v>1965</v>
      </c>
      <c r="E561" s="63" t="s">
        <v>1050</v>
      </c>
      <c r="F561" s="63" t="s">
        <v>1460</v>
      </c>
      <c r="G561" s="63" t="s">
        <v>1087</v>
      </c>
      <c r="H561" s="63" t="s">
        <v>1053</v>
      </c>
      <c r="I561" s="63" t="s">
        <v>1054</v>
      </c>
      <c r="J561" s="64">
        <v>600</v>
      </c>
      <c r="K561">
        <v>25</v>
      </c>
      <c r="L561">
        <v>25</v>
      </c>
      <c r="M561">
        <v>25</v>
      </c>
      <c r="N561">
        <v>0</v>
      </c>
      <c r="O561" s="64">
        <v>45000</v>
      </c>
    </row>
    <row r="562" spans="1:15">
      <c r="A562" s="63" t="s">
        <v>43</v>
      </c>
      <c r="B562" s="63" t="s">
        <v>556</v>
      </c>
      <c r="C562" s="63" t="s">
        <v>1100</v>
      </c>
      <c r="D562" s="63" t="s">
        <v>1965</v>
      </c>
      <c r="E562" s="63" t="s">
        <v>1050</v>
      </c>
      <c r="F562" s="63" t="s">
        <v>1101</v>
      </c>
      <c r="G562" s="63" t="s">
        <v>1087</v>
      </c>
      <c r="H562" s="63" t="s">
        <v>1053</v>
      </c>
      <c r="I562" s="63" t="s">
        <v>1054</v>
      </c>
      <c r="J562" s="64">
        <v>3000</v>
      </c>
      <c r="K562">
        <v>0</v>
      </c>
      <c r="L562">
        <v>5</v>
      </c>
      <c r="M562">
        <v>0</v>
      </c>
      <c r="N562">
        <v>0</v>
      </c>
      <c r="O562" s="64">
        <v>15000</v>
      </c>
    </row>
    <row r="563" spans="1:15">
      <c r="A563" s="63" t="s">
        <v>43</v>
      </c>
      <c r="B563" s="63" t="s">
        <v>556</v>
      </c>
      <c r="C563" s="63" t="s">
        <v>1167</v>
      </c>
      <c r="D563" s="63" t="s">
        <v>1967</v>
      </c>
      <c r="E563" s="63" t="s">
        <v>1050</v>
      </c>
      <c r="F563" s="63" t="s">
        <v>1168</v>
      </c>
      <c r="G563" s="63" t="s">
        <v>1087</v>
      </c>
      <c r="H563" s="63" t="s">
        <v>1053</v>
      </c>
      <c r="I563" s="63" t="s">
        <v>1054</v>
      </c>
      <c r="J563" s="64">
        <v>2000</v>
      </c>
      <c r="K563">
        <v>0</v>
      </c>
      <c r="L563">
        <v>2</v>
      </c>
      <c r="M563">
        <v>0</v>
      </c>
      <c r="N563">
        <v>0</v>
      </c>
      <c r="O563" s="64">
        <v>4000</v>
      </c>
    </row>
    <row r="564" spans="1:15">
      <c r="A564" s="63" t="s">
        <v>39</v>
      </c>
      <c r="B564" s="63" t="s">
        <v>496</v>
      </c>
      <c r="C564" s="63" t="s">
        <v>1060</v>
      </c>
      <c r="D564" s="63" t="s">
        <v>1061</v>
      </c>
      <c r="E564" s="63" t="s">
        <v>1050</v>
      </c>
      <c r="F564" s="63" t="s">
        <v>1062</v>
      </c>
      <c r="G564" s="63" t="s">
        <v>1063</v>
      </c>
      <c r="H564" s="63" t="s">
        <v>1064</v>
      </c>
      <c r="I564" s="63" t="s">
        <v>1054</v>
      </c>
      <c r="J564" s="64">
        <v>300</v>
      </c>
      <c r="K564">
        <v>2</v>
      </c>
      <c r="L564">
        <v>2</v>
      </c>
      <c r="M564">
        <v>2</v>
      </c>
      <c r="N564">
        <v>3</v>
      </c>
      <c r="O564" s="64">
        <v>2700</v>
      </c>
    </row>
    <row r="565" spans="1:15">
      <c r="A565" s="63" t="s">
        <v>39</v>
      </c>
      <c r="B565" s="63" t="s">
        <v>496</v>
      </c>
      <c r="C565" s="63" t="s">
        <v>1049</v>
      </c>
      <c r="D565" s="63" t="s">
        <v>1965</v>
      </c>
      <c r="E565" s="63" t="s">
        <v>1050</v>
      </c>
      <c r="F565" s="63" t="s">
        <v>1051</v>
      </c>
      <c r="G565" s="63" t="s">
        <v>1052</v>
      </c>
      <c r="H565" s="63" t="s">
        <v>1053</v>
      </c>
      <c r="I565" s="63" t="s">
        <v>1054</v>
      </c>
      <c r="J565" s="64">
        <v>50</v>
      </c>
      <c r="K565">
        <v>2</v>
      </c>
      <c r="L565">
        <v>1</v>
      </c>
      <c r="M565">
        <v>2</v>
      </c>
      <c r="N565">
        <v>1</v>
      </c>
      <c r="O565" s="64">
        <v>300</v>
      </c>
    </row>
    <row r="566" spans="1:15">
      <c r="A566" s="63" t="s">
        <v>39</v>
      </c>
      <c r="B566" s="63" t="s">
        <v>496</v>
      </c>
      <c r="C566" s="63" t="s">
        <v>1100</v>
      </c>
      <c r="D566" s="63" t="s">
        <v>1965</v>
      </c>
      <c r="E566" s="63" t="s">
        <v>1050</v>
      </c>
      <c r="F566" s="63" t="s">
        <v>1101</v>
      </c>
      <c r="G566" s="63" t="s">
        <v>1087</v>
      </c>
      <c r="H566" s="63" t="s">
        <v>1053</v>
      </c>
      <c r="I566" s="63" t="s">
        <v>1054</v>
      </c>
      <c r="J566" s="64">
        <v>3000</v>
      </c>
      <c r="K566">
        <v>4</v>
      </c>
      <c r="L566">
        <v>4</v>
      </c>
      <c r="M566">
        <v>4</v>
      </c>
      <c r="N566">
        <v>4</v>
      </c>
      <c r="O566" s="64">
        <v>48000</v>
      </c>
    </row>
    <row r="567" spans="1:15">
      <c r="A567" s="63" t="s">
        <v>39</v>
      </c>
      <c r="B567" s="63" t="s">
        <v>496</v>
      </c>
      <c r="C567" s="63" t="s">
        <v>1442</v>
      </c>
      <c r="D567" s="63" t="s">
        <v>1965</v>
      </c>
      <c r="E567" s="63" t="s">
        <v>1050</v>
      </c>
      <c r="F567" s="63" t="s">
        <v>1443</v>
      </c>
      <c r="G567" s="63" t="s">
        <v>1217</v>
      </c>
      <c r="H567" s="63" t="s">
        <v>1053</v>
      </c>
      <c r="I567" s="63" t="s">
        <v>1054</v>
      </c>
      <c r="J567" s="64">
        <v>1000</v>
      </c>
      <c r="K567">
        <v>1</v>
      </c>
      <c r="L567">
        <v>1</v>
      </c>
      <c r="M567">
        <v>1</v>
      </c>
      <c r="N567">
        <v>1</v>
      </c>
      <c r="O567" s="64">
        <v>4000</v>
      </c>
    </row>
    <row r="568" spans="1:15">
      <c r="A568" s="63" t="s">
        <v>39</v>
      </c>
      <c r="B568" s="63" t="s">
        <v>496</v>
      </c>
      <c r="C568" s="63" t="s">
        <v>1116</v>
      </c>
      <c r="D568" s="63" t="s">
        <v>1965</v>
      </c>
      <c r="E568" s="63" t="s">
        <v>1050</v>
      </c>
      <c r="F568" s="63" t="s">
        <v>1117</v>
      </c>
      <c r="G568" s="63" t="s">
        <v>1052</v>
      </c>
      <c r="H568" s="63" t="s">
        <v>1053</v>
      </c>
      <c r="I568" s="63" t="s">
        <v>1054</v>
      </c>
      <c r="J568" s="64">
        <v>50</v>
      </c>
      <c r="K568">
        <v>0</v>
      </c>
      <c r="L568">
        <v>1</v>
      </c>
      <c r="M568">
        <v>0</v>
      </c>
      <c r="N568">
        <v>1</v>
      </c>
      <c r="O568" s="64">
        <v>100</v>
      </c>
    </row>
    <row r="569" spans="1:15">
      <c r="A569" s="63" t="s">
        <v>39</v>
      </c>
      <c r="B569" s="63" t="s">
        <v>496</v>
      </c>
      <c r="C569" s="63" t="s">
        <v>1108</v>
      </c>
      <c r="D569" s="63" t="s">
        <v>1965</v>
      </c>
      <c r="E569" s="63" t="s">
        <v>1050</v>
      </c>
      <c r="F569" s="63" t="s">
        <v>1109</v>
      </c>
      <c r="G569" s="63" t="s">
        <v>1052</v>
      </c>
      <c r="H569" s="63" t="s">
        <v>1053</v>
      </c>
      <c r="I569" s="63" t="s">
        <v>1054</v>
      </c>
      <c r="J569" s="64">
        <v>600</v>
      </c>
      <c r="K569">
        <v>1</v>
      </c>
      <c r="L569">
        <v>0</v>
      </c>
      <c r="M569">
        <v>1</v>
      </c>
      <c r="N569">
        <v>0</v>
      </c>
      <c r="O569" s="64">
        <v>1200</v>
      </c>
    </row>
    <row r="570" spans="1:15">
      <c r="A570" s="63" t="s">
        <v>39</v>
      </c>
      <c r="B570" s="63" t="s">
        <v>496</v>
      </c>
      <c r="C570" s="63" t="s">
        <v>1263</v>
      </c>
      <c r="D570" s="63" t="s">
        <v>1913</v>
      </c>
      <c r="E570" s="63" t="s">
        <v>2002</v>
      </c>
      <c r="F570" s="63" t="s">
        <v>1264</v>
      </c>
      <c r="G570" s="63" t="s">
        <v>1058</v>
      </c>
      <c r="H570" s="63" t="s">
        <v>1092</v>
      </c>
      <c r="I570" s="63" t="s">
        <v>1054</v>
      </c>
      <c r="J570" s="64">
        <v>400</v>
      </c>
      <c r="K570">
        <v>1</v>
      </c>
      <c r="L570">
        <v>1</v>
      </c>
      <c r="M570">
        <v>1</v>
      </c>
      <c r="N570">
        <v>1</v>
      </c>
      <c r="O570" s="64">
        <v>1600</v>
      </c>
    </row>
    <row r="571" spans="1:15">
      <c r="A571" s="63" t="s">
        <v>39</v>
      </c>
      <c r="B571" s="63" t="s">
        <v>504</v>
      </c>
      <c r="C571" s="63" t="s">
        <v>1093</v>
      </c>
      <c r="D571" s="63" t="s">
        <v>1921</v>
      </c>
      <c r="E571" s="63" t="s">
        <v>1094</v>
      </c>
      <c r="F571" s="63" t="s">
        <v>1095</v>
      </c>
      <c r="G571" s="63" t="s">
        <v>1087</v>
      </c>
      <c r="H571" s="63" t="s">
        <v>1096</v>
      </c>
      <c r="I571" s="63" t="s">
        <v>1097</v>
      </c>
      <c r="J571" s="64">
        <v>40000</v>
      </c>
      <c r="K571">
        <v>1</v>
      </c>
      <c r="L571">
        <v>0</v>
      </c>
      <c r="M571">
        <v>1</v>
      </c>
      <c r="N571">
        <v>0</v>
      </c>
      <c r="O571" s="64">
        <v>80000</v>
      </c>
    </row>
    <row r="572" spans="1:15">
      <c r="A572" s="63" t="s">
        <v>39</v>
      </c>
      <c r="B572" s="63" t="s">
        <v>504</v>
      </c>
      <c r="C572" s="63" t="s">
        <v>1152</v>
      </c>
      <c r="D572" s="63" t="s">
        <v>1967</v>
      </c>
      <c r="E572" s="63" t="s">
        <v>1050</v>
      </c>
      <c r="F572" s="63" t="s">
        <v>1153</v>
      </c>
      <c r="G572" s="63" t="s">
        <v>1087</v>
      </c>
      <c r="H572" s="63" t="s">
        <v>1053</v>
      </c>
      <c r="I572" s="63" t="s">
        <v>1054</v>
      </c>
      <c r="J572" s="64">
        <v>1000</v>
      </c>
      <c r="K572">
        <v>2</v>
      </c>
      <c r="L572">
        <v>2</v>
      </c>
      <c r="M572">
        <v>0</v>
      </c>
      <c r="N572">
        <v>0</v>
      </c>
      <c r="O572" s="64">
        <v>4000</v>
      </c>
    </row>
    <row r="573" spans="1:15">
      <c r="A573" s="63" t="s">
        <v>39</v>
      </c>
      <c r="B573" s="63" t="s">
        <v>504</v>
      </c>
      <c r="C573" s="63" t="s">
        <v>1440</v>
      </c>
      <c r="D573" s="63" t="s">
        <v>1248</v>
      </c>
      <c r="E573" s="63" t="s">
        <v>1249</v>
      </c>
      <c r="F573" s="63" t="s">
        <v>1441</v>
      </c>
      <c r="G573" s="63" t="s">
        <v>1087</v>
      </c>
      <c r="H573" s="63" t="s">
        <v>1251</v>
      </c>
      <c r="I573" s="63" t="s">
        <v>1054</v>
      </c>
      <c r="J573" s="64">
        <v>1000</v>
      </c>
      <c r="K573">
        <v>1</v>
      </c>
      <c r="L573">
        <v>0</v>
      </c>
      <c r="M573">
        <v>1</v>
      </c>
      <c r="N573">
        <v>0</v>
      </c>
      <c r="O573" s="64">
        <v>2000</v>
      </c>
    </row>
    <row r="574" spans="1:15">
      <c r="A574" s="63" t="s">
        <v>39</v>
      </c>
      <c r="B574" s="63" t="s">
        <v>499</v>
      </c>
      <c r="C574" s="63" t="s">
        <v>1218</v>
      </c>
      <c r="D574" s="63" t="s">
        <v>1966</v>
      </c>
      <c r="E574" s="63" t="s">
        <v>1050</v>
      </c>
      <c r="F574" s="63" t="s">
        <v>1219</v>
      </c>
      <c r="G574" s="63" t="s">
        <v>1087</v>
      </c>
      <c r="H574" s="63" t="s">
        <v>1199</v>
      </c>
      <c r="I574" s="63" t="s">
        <v>1054</v>
      </c>
      <c r="J574" s="64">
        <v>100</v>
      </c>
      <c r="K574">
        <v>2</v>
      </c>
      <c r="L574">
        <v>2</v>
      </c>
      <c r="M574">
        <v>2</v>
      </c>
      <c r="N574">
        <v>2</v>
      </c>
      <c r="O574" s="64">
        <v>800</v>
      </c>
    </row>
    <row r="575" spans="1:15">
      <c r="A575" s="63" t="s">
        <v>39</v>
      </c>
      <c r="B575" s="63" t="s">
        <v>499</v>
      </c>
      <c r="C575" s="63" t="s">
        <v>1346</v>
      </c>
      <c r="D575" s="63" t="s">
        <v>1967</v>
      </c>
      <c r="E575" s="63" t="s">
        <v>1050</v>
      </c>
      <c r="F575" s="63" t="s">
        <v>1347</v>
      </c>
      <c r="G575" s="63" t="s">
        <v>1052</v>
      </c>
      <c r="H575" s="63" t="s">
        <v>1053</v>
      </c>
      <c r="I575" s="63" t="s">
        <v>1054</v>
      </c>
      <c r="J575" s="64">
        <v>1000</v>
      </c>
      <c r="K575">
        <v>1</v>
      </c>
      <c r="L575">
        <v>0</v>
      </c>
      <c r="M575">
        <v>1</v>
      </c>
      <c r="N575">
        <v>0</v>
      </c>
      <c r="O575" s="64">
        <v>2000</v>
      </c>
    </row>
    <row r="576" spans="1:15">
      <c r="A576" s="63" t="s">
        <v>39</v>
      </c>
      <c r="B576" s="63" t="s">
        <v>496</v>
      </c>
      <c r="C576" s="63" t="s">
        <v>1171</v>
      </c>
      <c r="D576" s="63" t="s">
        <v>1967</v>
      </c>
      <c r="E576" s="63" t="s">
        <v>1050</v>
      </c>
      <c r="F576" s="63" t="s">
        <v>1172</v>
      </c>
      <c r="G576" s="63" t="s">
        <v>1052</v>
      </c>
      <c r="H576" s="63" t="s">
        <v>1053</v>
      </c>
      <c r="I576" s="63" t="s">
        <v>1054</v>
      </c>
      <c r="J576" s="64">
        <v>150</v>
      </c>
      <c r="K576">
        <v>1</v>
      </c>
      <c r="L576">
        <v>0</v>
      </c>
      <c r="M576">
        <v>1</v>
      </c>
      <c r="N576">
        <v>0</v>
      </c>
      <c r="O576" s="64">
        <v>300</v>
      </c>
    </row>
    <row r="577" spans="1:15">
      <c r="A577" s="63" t="s">
        <v>39</v>
      </c>
      <c r="B577" s="63" t="s">
        <v>496</v>
      </c>
      <c r="C577" s="63" t="s">
        <v>1215</v>
      </c>
      <c r="D577" s="63" t="s">
        <v>1967</v>
      </c>
      <c r="E577" s="63" t="s">
        <v>1050</v>
      </c>
      <c r="F577" s="63" t="s">
        <v>1216</v>
      </c>
      <c r="G577" s="63" t="s">
        <v>1217</v>
      </c>
      <c r="H577" s="63" t="s">
        <v>1053</v>
      </c>
      <c r="I577" s="63" t="s">
        <v>1054</v>
      </c>
      <c r="J577" s="64">
        <v>200</v>
      </c>
      <c r="K577">
        <v>1</v>
      </c>
      <c r="L577">
        <v>1</v>
      </c>
      <c r="M577">
        <v>1</v>
      </c>
      <c r="N577">
        <v>1</v>
      </c>
      <c r="O577" s="64">
        <v>800</v>
      </c>
    </row>
    <row r="578" spans="1:15">
      <c r="A578" s="63" t="s">
        <v>39</v>
      </c>
      <c r="B578" s="63" t="s">
        <v>496</v>
      </c>
      <c r="C578" s="63" t="s">
        <v>1211</v>
      </c>
      <c r="D578" s="63" t="s">
        <v>1965</v>
      </c>
      <c r="E578" s="63" t="s">
        <v>1050</v>
      </c>
      <c r="F578" s="63" t="s">
        <v>1212</v>
      </c>
      <c r="G578" s="63" t="s">
        <v>1087</v>
      </c>
      <c r="H578" s="63" t="s">
        <v>1053</v>
      </c>
      <c r="I578" s="63" t="s">
        <v>1054</v>
      </c>
      <c r="J578" s="64">
        <v>100</v>
      </c>
      <c r="K578">
        <v>1</v>
      </c>
      <c r="L578">
        <v>1</v>
      </c>
      <c r="M578">
        <v>1</v>
      </c>
      <c r="N578">
        <v>1</v>
      </c>
      <c r="O578" s="64">
        <v>400</v>
      </c>
    </row>
    <row r="579" spans="1:15">
      <c r="A579" s="63" t="s">
        <v>33</v>
      </c>
      <c r="B579" s="63" t="s">
        <v>383</v>
      </c>
      <c r="C579" s="63" t="s">
        <v>1461</v>
      </c>
      <c r="D579" s="63" t="s">
        <v>1462</v>
      </c>
      <c r="E579" s="63" t="s">
        <v>2013</v>
      </c>
      <c r="F579" s="63" t="s">
        <v>1463</v>
      </c>
      <c r="G579" s="63" t="s">
        <v>1087</v>
      </c>
      <c r="H579" s="63" t="s">
        <v>1464</v>
      </c>
      <c r="I579" s="63" t="s">
        <v>1097</v>
      </c>
      <c r="J579" s="64">
        <v>10000</v>
      </c>
      <c r="K579">
        <v>0</v>
      </c>
      <c r="L579">
        <v>3</v>
      </c>
      <c r="M579">
        <v>3</v>
      </c>
      <c r="N579">
        <v>0</v>
      </c>
      <c r="O579" s="64">
        <v>60000</v>
      </c>
    </row>
    <row r="580" spans="1:15">
      <c r="A580" s="63" t="s">
        <v>29</v>
      </c>
      <c r="B580" s="63" t="s">
        <v>290</v>
      </c>
      <c r="C580" s="63" t="s">
        <v>1060</v>
      </c>
      <c r="D580" s="63" t="s">
        <v>1061</v>
      </c>
      <c r="E580" s="63" t="s">
        <v>1050</v>
      </c>
      <c r="F580" s="63" t="s">
        <v>1062</v>
      </c>
      <c r="G580" s="63" t="s">
        <v>1063</v>
      </c>
      <c r="H580" s="63" t="s">
        <v>1064</v>
      </c>
      <c r="I580" s="63" t="s">
        <v>1054</v>
      </c>
      <c r="J580" s="64">
        <v>300</v>
      </c>
      <c r="K580">
        <v>1</v>
      </c>
      <c r="L580">
        <v>1</v>
      </c>
      <c r="M580">
        <v>1</v>
      </c>
      <c r="N580">
        <v>1</v>
      </c>
      <c r="O580" s="64">
        <v>1200</v>
      </c>
    </row>
    <row r="581" spans="1:15">
      <c r="A581" s="63" t="s">
        <v>29</v>
      </c>
      <c r="B581" s="63" t="s">
        <v>290</v>
      </c>
      <c r="C581" s="63" t="s">
        <v>1100</v>
      </c>
      <c r="D581" s="63" t="s">
        <v>1965</v>
      </c>
      <c r="E581" s="63" t="s">
        <v>1050</v>
      </c>
      <c r="F581" s="63" t="s">
        <v>1101</v>
      </c>
      <c r="G581" s="63" t="s">
        <v>1087</v>
      </c>
      <c r="H581" s="63" t="s">
        <v>1053</v>
      </c>
      <c r="I581" s="63" t="s">
        <v>1054</v>
      </c>
      <c r="J581" s="64">
        <v>3000</v>
      </c>
      <c r="K581">
        <v>3</v>
      </c>
      <c r="L581">
        <v>1</v>
      </c>
      <c r="M581">
        <v>1</v>
      </c>
      <c r="N581">
        <v>1</v>
      </c>
      <c r="O581" s="64">
        <v>18000</v>
      </c>
    </row>
    <row r="582" spans="1:15">
      <c r="A582" s="63" t="s">
        <v>29</v>
      </c>
      <c r="B582" s="63" t="s">
        <v>293</v>
      </c>
      <c r="C582" s="63" t="s">
        <v>1060</v>
      </c>
      <c r="D582" s="63" t="s">
        <v>1061</v>
      </c>
      <c r="E582" s="63" t="s">
        <v>1050</v>
      </c>
      <c r="F582" s="63" t="s">
        <v>1062</v>
      </c>
      <c r="G582" s="63" t="s">
        <v>1063</v>
      </c>
      <c r="H582" s="63" t="s">
        <v>1064</v>
      </c>
      <c r="I582" s="63" t="s">
        <v>1054</v>
      </c>
      <c r="J582" s="64">
        <v>300</v>
      </c>
      <c r="K582">
        <v>4</v>
      </c>
      <c r="L582">
        <v>0</v>
      </c>
      <c r="M582">
        <v>0</v>
      </c>
      <c r="N582">
        <v>0</v>
      </c>
      <c r="O582" s="64">
        <v>1200</v>
      </c>
    </row>
    <row r="583" spans="1:15">
      <c r="A583" s="63" t="s">
        <v>29</v>
      </c>
      <c r="B583" s="63" t="s">
        <v>293</v>
      </c>
      <c r="C583" s="63" t="s">
        <v>1049</v>
      </c>
      <c r="D583" s="63" t="s">
        <v>1965</v>
      </c>
      <c r="E583" s="63" t="s">
        <v>1050</v>
      </c>
      <c r="F583" s="63" t="s">
        <v>1051</v>
      </c>
      <c r="G583" s="63" t="s">
        <v>1052</v>
      </c>
      <c r="H583" s="63" t="s">
        <v>1053</v>
      </c>
      <c r="I583" s="63" t="s">
        <v>1054</v>
      </c>
      <c r="J583" s="64">
        <v>50</v>
      </c>
      <c r="K583">
        <v>2</v>
      </c>
      <c r="L583">
        <v>0</v>
      </c>
      <c r="M583">
        <v>0</v>
      </c>
      <c r="N583">
        <v>0</v>
      </c>
      <c r="O583" s="64">
        <v>100</v>
      </c>
    </row>
    <row r="584" spans="1:15">
      <c r="A584" s="63" t="s">
        <v>29</v>
      </c>
      <c r="B584" s="63" t="s">
        <v>293</v>
      </c>
      <c r="C584" s="63" t="s">
        <v>1108</v>
      </c>
      <c r="D584" s="63" t="s">
        <v>1965</v>
      </c>
      <c r="E584" s="63" t="s">
        <v>1050</v>
      </c>
      <c r="F584" s="63" t="s">
        <v>1109</v>
      </c>
      <c r="G584" s="63" t="s">
        <v>1052</v>
      </c>
      <c r="H584" s="63" t="s">
        <v>1053</v>
      </c>
      <c r="I584" s="63" t="s">
        <v>1054</v>
      </c>
      <c r="J584" s="64">
        <v>600</v>
      </c>
      <c r="K584">
        <v>2</v>
      </c>
      <c r="L584">
        <v>0</v>
      </c>
      <c r="M584">
        <v>0</v>
      </c>
      <c r="N584">
        <v>0</v>
      </c>
      <c r="O584" s="64">
        <v>1200</v>
      </c>
    </row>
    <row r="585" spans="1:15">
      <c r="A585" s="63" t="s">
        <v>29</v>
      </c>
      <c r="B585" s="63" t="s">
        <v>293</v>
      </c>
      <c r="C585" s="63" t="s">
        <v>1195</v>
      </c>
      <c r="D585" s="63" t="s">
        <v>1967</v>
      </c>
      <c r="E585" s="63" t="s">
        <v>1050</v>
      </c>
      <c r="F585" s="63" t="s">
        <v>1196</v>
      </c>
      <c r="G585" s="63" t="s">
        <v>1052</v>
      </c>
      <c r="H585" s="63" t="s">
        <v>1053</v>
      </c>
      <c r="I585" s="63" t="s">
        <v>1054</v>
      </c>
      <c r="J585" s="64">
        <v>500</v>
      </c>
      <c r="K585">
        <v>1</v>
      </c>
      <c r="L585">
        <v>0</v>
      </c>
      <c r="M585">
        <v>0</v>
      </c>
      <c r="N585">
        <v>0</v>
      </c>
      <c r="O585" s="64">
        <v>500</v>
      </c>
    </row>
    <row r="586" spans="1:15">
      <c r="A586" s="63" t="s">
        <v>29</v>
      </c>
      <c r="B586" s="63" t="s">
        <v>296</v>
      </c>
      <c r="C586" s="63" t="s">
        <v>1060</v>
      </c>
      <c r="D586" s="63" t="s">
        <v>1061</v>
      </c>
      <c r="E586" s="63" t="s">
        <v>1050</v>
      </c>
      <c r="F586" s="63" t="s">
        <v>1062</v>
      </c>
      <c r="G586" s="63" t="s">
        <v>1063</v>
      </c>
      <c r="H586" s="63" t="s">
        <v>1064</v>
      </c>
      <c r="I586" s="63" t="s">
        <v>1054</v>
      </c>
      <c r="J586" s="64">
        <v>300</v>
      </c>
      <c r="K586">
        <v>3</v>
      </c>
      <c r="L586">
        <v>0</v>
      </c>
      <c r="M586">
        <v>2</v>
      </c>
      <c r="N586">
        <v>0</v>
      </c>
      <c r="O586" s="64">
        <v>1500</v>
      </c>
    </row>
    <row r="587" spans="1:15">
      <c r="A587" s="63" t="s">
        <v>29</v>
      </c>
      <c r="B587" s="63" t="s">
        <v>296</v>
      </c>
      <c r="C587" s="63" t="s">
        <v>1049</v>
      </c>
      <c r="D587" s="63" t="s">
        <v>1965</v>
      </c>
      <c r="E587" s="63" t="s">
        <v>1050</v>
      </c>
      <c r="F587" s="63" t="s">
        <v>1051</v>
      </c>
      <c r="G587" s="63" t="s">
        <v>1052</v>
      </c>
      <c r="H587" s="63" t="s">
        <v>1053</v>
      </c>
      <c r="I587" s="63" t="s">
        <v>1054</v>
      </c>
      <c r="J587" s="64">
        <v>50</v>
      </c>
      <c r="K587">
        <v>1</v>
      </c>
      <c r="L587">
        <v>1</v>
      </c>
      <c r="M587">
        <v>1</v>
      </c>
      <c r="N587">
        <v>1</v>
      </c>
      <c r="O587" s="64">
        <v>200</v>
      </c>
    </row>
    <row r="588" spans="1:15">
      <c r="A588" s="63" t="s">
        <v>29</v>
      </c>
      <c r="B588" s="63" t="s">
        <v>296</v>
      </c>
      <c r="C588" s="63" t="s">
        <v>1179</v>
      </c>
      <c r="D588" s="63" t="s">
        <v>1965</v>
      </c>
      <c r="E588" s="63" t="s">
        <v>1050</v>
      </c>
      <c r="F588" s="63" t="s">
        <v>1180</v>
      </c>
      <c r="G588" s="63" t="s">
        <v>1087</v>
      </c>
      <c r="H588" s="63" t="s">
        <v>1053</v>
      </c>
      <c r="I588" s="63" t="s">
        <v>1054</v>
      </c>
      <c r="J588" s="64">
        <v>900</v>
      </c>
      <c r="K588">
        <v>2</v>
      </c>
      <c r="L588">
        <v>0</v>
      </c>
      <c r="M588">
        <v>0</v>
      </c>
      <c r="N588">
        <v>0</v>
      </c>
      <c r="O588" s="64">
        <v>1800</v>
      </c>
    </row>
    <row r="589" spans="1:15">
      <c r="A589" s="63" t="s">
        <v>29</v>
      </c>
      <c r="B589" s="63" t="s">
        <v>296</v>
      </c>
      <c r="C589" s="63" t="s">
        <v>1226</v>
      </c>
      <c r="D589" s="63" t="s">
        <v>1227</v>
      </c>
      <c r="E589" s="63" t="s">
        <v>1050</v>
      </c>
      <c r="F589" s="63" t="s">
        <v>1228</v>
      </c>
      <c r="G589" s="63" t="s">
        <v>1052</v>
      </c>
      <c r="H589" s="63" t="s">
        <v>1229</v>
      </c>
      <c r="I589" s="63" t="s">
        <v>1054</v>
      </c>
      <c r="J589" s="64">
        <v>600</v>
      </c>
      <c r="K589">
        <v>1</v>
      </c>
      <c r="L589">
        <v>0</v>
      </c>
      <c r="M589">
        <v>0</v>
      </c>
      <c r="N589">
        <v>0</v>
      </c>
      <c r="O589" s="64">
        <v>600</v>
      </c>
    </row>
    <row r="590" spans="1:15">
      <c r="A590" s="63" t="s">
        <v>29</v>
      </c>
      <c r="B590" s="63" t="s">
        <v>296</v>
      </c>
      <c r="C590" s="63" t="s">
        <v>1100</v>
      </c>
      <c r="D590" s="63" t="s">
        <v>1965</v>
      </c>
      <c r="E590" s="63" t="s">
        <v>1050</v>
      </c>
      <c r="F590" s="63" t="s">
        <v>1101</v>
      </c>
      <c r="G590" s="63" t="s">
        <v>1087</v>
      </c>
      <c r="H590" s="63" t="s">
        <v>1053</v>
      </c>
      <c r="I590" s="63" t="s">
        <v>1054</v>
      </c>
      <c r="J590" s="64">
        <v>3000</v>
      </c>
      <c r="K590">
        <v>4</v>
      </c>
      <c r="L590">
        <v>0</v>
      </c>
      <c r="M590">
        <v>4</v>
      </c>
      <c r="N590">
        <v>0</v>
      </c>
      <c r="O590" s="64">
        <v>24000</v>
      </c>
    </row>
    <row r="591" spans="1:15">
      <c r="A591" s="63" t="s">
        <v>29</v>
      </c>
      <c r="B591" s="63" t="s">
        <v>296</v>
      </c>
      <c r="C591" s="63" t="s">
        <v>1084</v>
      </c>
      <c r="D591" s="63" t="s">
        <v>1085</v>
      </c>
      <c r="E591" s="63" t="s">
        <v>1085</v>
      </c>
      <c r="F591" s="63" t="s">
        <v>1086</v>
      </c>
      <c r="G591" s="63" t="s">
        <v>1087</v>
      </c>
      <c r="H591" s="63" t="s">
        <v>1088</v>
      </c>
      <c r="I591" s="63" t="s">
        <v>1089</v>
      </c>
      <c r="J591" s="64">
        <v>400</v>
      </c>
      <c r="K591">
        <v>120</v>
      </c>
      <c r="L591">
        <v>120</v>
      </c>
      <c r="M591">
        <v>120</v>
      </c>
      <c r="N591">
        <v>120</v>
      </c>
      <c r="O591" s="64">
        <v>192000</v>
      </c>
    </row>
    <row r="592" spans="1:15">
      <c r="A592" s="63" t="s">
        <v>29</v>
      </c>
      <c r="B592" s="63" t="s">
        <v>296</v>
      </c>
      <c r="C592" s="63" t="s">
        <v>1116</v>
      </c>
      <c r="D592" s="63" t="s">
        <v>1965</v>
      </c>
      <c r="E592" s="63" t="s">
        <v>1050</v>
      </c>
      <c r="F592" s="63" t="s">
        <v>1117</v>
      </c>
      <c r="G592" s="63" t="s">
        <v>1052</v>
      </c>
      <c r="H592" s="63" t="s">
        <v>1053</v>
      </c>
      <c r="I592" s="63" t="s">
        <v>1054</v>
      </c>
      <c r="J592" s="64">
        <v>50</v>
      </c>
      <c r="K592">
        <v>1</v>
      </c>
      <c r="L592">
        <v>0</v>
      </c>
      <c r="M592">
        <v>1</v>
      </c>
      <c r="N592">
        <v>0</v>
      </c>
      <c r="O592" s="64">
        <v>100</v>
      </c>
    </row>
    <row r="593" spans="1:15">
      <c r="A593" s="63" t="s">
        <v>29</v>
      </c>
      <c r="B593" s="63" t="s">
        <v>296</v>
      </c>
      <c r="C593" s="63" t="s">
        <v>1108</v>
      </c>
      <c r="D593" s="63" t="s">
        <v>1965</v>
      </c>
      <c r="E593" s="63" t="s">
        <v>1050</v>
      </c>
      <c r="F593" s="63" t="s">
        <v>1109</v>
      </c>
      <c r="G593" s="63" t="s">
        <v>1052</v>
      </c>
      <c r="H593" s="63" t="s">
        <v>1053</v>
      </c>
      <c r="I593" s="63" t="s">
        <v>1054</v>
      </c>
      <c r="J593" s="64">
        <v>600</v>
      </c>
      <c r="K593">
        <v>2</v>
      </c>
      <c r="L593">
        <v>0</v>
      </c>
      <c r="M593">
        <v>2</v>
      </c>
      <c r="N593">
        <v>0</v>
      </c>
      <c r="O593" s="64">
        <v>2400</v>
      </c>
    </row>
    <row r="594" spans="1:15">
      <c r="A594" s="63" t="s">
        <v>29</v>
      </c>
      <c r="B594" s="63" t="s">
        <v>296</v>
      </c>
      <c r="C594" s="63" t="s">
        <v>1102</v>
      </c>
      <c r="D594" s="63" t="s">
        <v>1906</v>
      </c>
      <c r="E594" s="63" t="s">
        <v>1067</v>
      </c>
      <c r="F594" s="63" t="s">
        <v>1104</v>
      </c>
      <c r="G594" s="63" t="s">
        <v>1105</v>
      </c>
      <c r="H594" s="63" t="s">
        <v>1070</v>
      </c>
      <c r="I594" s="63" t="s">
        <v>1054</v>
      </c>
      <c r="J594" s="64">
        <v>200</v>
      </c>
      <c r="K594">
        <v>1</v>
      </c>
      <c r="L594">
        <v>0</v>
      </c>
      <c r="M594">
        <v>1</v>
      </c>
      <c r="N594">
        <v>0</v>
      </c>
      <c r="O594" s="64">
        <v>400</v>
      </c>
    </row>
    <row r="595" spans="1:15">
      <c r="A595" s="63" t="s">
        <v>29</v>
      </c>
      <c r="B595" s="63" t="s">
        <v>299</v>
      </c>
      <c r="C595" s="63" t="s">
        <v>1049</v>
      </c>
      <c r="D595" s="63" t="s">
        <v>1965</v>
      </c>
      <c r="E595" s="63" t="s">
        <v>1050</v>
      </c>
      <c r="F595" s="63" t="s">
        <v>1051</v>
      </c>
      <c r="G595" s="63" t="s">
        <v>1052</v>
      </c>
      <c r="H595" s="63" t="s">
        <v>1053</v>
      </c>
      <c r="I595" s="63" t="s">
        <v>1054</v>
      </c>
      <c r="J595" s="64">
        <v>50</v>
      </c>
      <c r="K595">
        <v>1</v>
      </c>
      <c r="L595">
        <v>1</v>
      </c>
      <c r="M595">
        <v>1</v>
      </c>
      <c r="N595">
        <v>1</v>
      </c>
      <c r="O595" s="64">
        <v>200</v>
      </c>
    </row>
    <row r="596" spans="1:15">
      <c r="A596" s="63" t="s">
        <v>29</v>
      </c>
      <c r="B596" s="63" t="s">
        <v>299</v>
      </c>
      <c r="C596" s="63" t="s">
        <v>1106</v>
      </c>
      <c r="D596" s="63" t="s">
        <v>1965</v>
      </c>
      <c r="E596" s="63" t="s">
        <v>1050</v>
      </c>
      <c r="F596" s="63" t="s">
        <v>1107</v>
      </c>
      <c r="G596" s="63" t="s">
        <v>1052</v>
      </c>
      <c r="H596" s="63" t="s">
        <v>1053</v>
      </c>
      <c r="I596" s="63" t="s">
        <v>1054</v>
      </c>
      <c r="J596" s="64">
        <v>60</v>
      </c>
      <c r="K596">
        <v>1</v>
      </c>
      <c r="L596">
        <v>1</v>
      </c>
      <c r="M596">
        <v>1</v>
      </c>
      <c r="N596">
        <v>1</v>
      </c>
      <c r="O596" s="64">
        <v>240</v>
      </c>
    </row>
    <row r="597" spans="1:15">
      <c r="A597" s="63" t="s">
        <v>29</v>
      </c>
      <c r="B597" s="63" t="s">
        <v>299</v>
      </c>
      <c r="C597" s="63" t="s">
        <v>1116</v>
      </c>
      <c r="D597" s="63" t="s">
        <v>1965</v>
      </c>
      <c r="E597" s="63" t="s">
        <v>1050</v>
      </c>
      <c r="F597" s="63" t="s">
        <v>1117</v>
      </c>
      <c r="G597" s="63" t="s">
        <v>1052</v>
      </c>
      <c r="H597" s="63" t="s">
        <v>1053</v>
      </c>
      <c r="I597" s="63" t="s">
        <v>1054</v>
      </c>
      <c r="J597" s="64">
        <v>50</v>
      </c>
      <c r="K597">
        <v>1</v>
      </c>
      <c r="L597">
        <v>1</v>
      </c>
      <c r="M597">
        <v>1</v>
      </c>
      <c r="N597">
        <v>1</v>
      </c>
      <c r="O597" s="64">
        <v>200</v>
      </c>
    </row>
    <row r="598" spans="1:15">
      <c r="A598" s="63" t="s">
        <v>29</v>
      </c>
      <c r="B598" s="63" t="s">
        <v>299</v>
      </c>
      <c r="C598" s="63" t="s">
        <v>1108</v>
      </c>
      <c r="D598" s="63" t="s">
        <v>1965</v>
      </c>
      <c r="E598" s="63" t="s">
        <v>1050</v>
      </c>
      <c r="F598" s="63" t="s">
        <v>1109</v>
      </c>
      <c r="G598" s="63" t="s">
        <v>1052</v>
      </c>
      <c r="H598" s="63" t="s">
        <v>1053</v>
      </c>
      <c r="I598" s="63" t="s">
        <v>1054</v>
      </c>
      <c r="J598" s="64">
        <v>600</v>
      </c>
      <c r="K598">
        <v>5</v>
      </c>
      <c r="L598">
        <v>5</v>
      </c>
      <c r="M598">
        <v>5</v>
      </c>
      <c r="N598">
        <v>5</v>
      </c>
      <c r="O598" s="64">
        <v>12000</v>
      </c>
    </row>
    <row r="599" spans="1:15">
      <c r="A599" s="63" t="s">
        <v>29</v>
      </c>
      <c r="B599" s="63" t="s">
        <v>299</v>
      </c>
      <c r="C599" s="63" t="s">
        <v>1213</v>
      </c>
      <c r="D599" s="63" t="s">
        <v>1965</v>
      </c>
      <c r="E599" s="63" t="s">
        <v>1050</v>
      </c>
      <c r="F599" s="63" t="s">
        <v>1214</v>
      </c>
      <c r="G599" s="63" t="s">
        <v>1087</v>
      </c>
      <c r="H599" s="63" t="s">
        <v>1053</v>
      </c>
      <c r="I599" s="63" t="s">
        <v>1054</v>
      </c>
      <c r="J599" s="64">
        <v>100</v>
      </c>
      <c r="K599">
        <v>20</v>
      </c>
      <c r="L599">
        <v>20</v>
      </c>
      <c r="M599">
        <v>20</v>
      </c>
      <c r="N599">
        <v>20</v>
      </c>
      <c r="O599" s="64">
        <v>8000</v>
      </c>
    </row>
    <row r="600" spans="1:15">
      <c r="A600" s="63" t="s">
        <v>29</v>
      </c>
      <c r="B600" s="63" t="s">
        <v>299</v>
      </c>
      <c r="C600" s="63" t="s">
        <v>1100</v>
      </c>
      <c r="D600" s="63" t="s">
        <v>1965</v>
      </c>
      <c r="E600" s="63" t="s">
        <v>1050</v>
      </c>
      <c r="F600" s="63" t="s">
        <v>1101</v>
      </c>
      <c r="G600" s="63" t="s">
        <v>1087</v>
      </c>
      <c r="H600" s="63" t="s">
        <v>1053</v>
      </c>
      <c r="I600" s="63" t="s">
        <v>1054</v>
      </c>
      <c r="J600" s="64">
        <v>3000</v>
      </c>
      <c r="K600">
        <v>1</v>
      </c>
      <c r="L600">
        <v>1</v>
      </c>
      <c r="M600">
        <v>1</v>
      </c>
      <c r="N600">
        <v>1</v>
      </c>
      <c r="O600" s="64">
        <v>12000</v>
      </c>
    </row>
    <row r="601" spans="1:15">
      <c r="A601" s="63" t="s">
        <v>29</v>
      </c>
      <c r="B601" s="63" t="s">
        <v>299</v>
      </c>
      <c r="C601" s="63" t="s">
        <v>1060</v>
      </c>
      <c r="D601" s="63" t="s">
        <v>1061</v>
      </c>
      <c r="E601" s="63" t="s">
        <v>1050</v>
      </c>
      <c r="F601" s="63" t="s">
        <v>1062</v>
      </c>
      <c r="G601" s="63" t="s">
        <v>1063</v>
      </c>
      <c r="H601" s="63" t="s">
        <v>1064</v>
      </c>
      <c r="I601" s="63" t="s">
        <v>1054</v>
      </c>
      <c r="J601" s="64">
        <v>300</v>
      </c>
      <c r="K601">
        <v>6</v>
      </c>
      <c r="L601">
        <v>6</v>
      </c>
      <c r="M601">
        <v>6</v>
      </c>
      <c r="N601">
        <v>6</v>
      </c>
      <c r="O601" s="64">
        <v>7200</v>
      </c>
    </row>
    <row r="602" spans="1:15">
      <c r="A602" s="63" t="s">
        <v>65</v>
      </c>
      <c r="B602" s="63" t="s">
        <v>808</v>
      </c>
      <c r="C602" s="63" t="s">
        <v>1291</v>
      </c>
      <c r="D602" s="63" t="s">
        <v>1292</v>
      </c>
      <c r="E602" s="63" t="s">
        <v>1292</v>
      </c>
      <c r="F602" s="63" t="s">
        <v>1293</v>
      </c>
      <c r="G602" s="63" t="s">
        <v>1087</v>
      </c>
      <c r="H602" s="63" t="s">
        <v>1294</v>
      </c>
      <c r="I602" s="63" t="s">
        <v>1054</v>
      </c>
      <c r="J602" s="64">
        <v>3500</v>
      </c>
      <c r="K602">
        <v>1</v>
      </c>
      <c r="L602">
        <v>0</v>
      </c>
      <c r="M602">
        <v>0</v>
      </c>
      <c r="N602">
        <v>0</v>
      </c>
      <c r="O602" s="64">
        <v>3500</v>
      </c>
    </row>
    <row r="603" spans="1:15">
      <c r="A603" s="63" t="s">
        <v>65</v>
      </c>
      <c r="B603" s="63" t="s">
        <v>808</v>
      </c>
      <c r="C603" s="63" t="s">
        <v>1071</v>
      </c>
      <c r="D603" s="63" t="s">
        <v>1965</v>
      </c>
      <c r="E603" s="63" t="s">
        <v>1050</v>
      </c>
      <c r="F603" s="63" t="s">
        <v>1072</v>
      </c>
      <c r="G603" s="63" t="s">
        <v>1052</v>
      </c>
      <c r="H603" s="63" t="s">
        <v>1053</v>
      </c>
      <c r="I603" s="63" t="s">
        <v>1054</v>
      </c>
      <c r="J603" s="64">
        <v>500</v>
      </c>
      <c r="K603">
        <v>1</v>
      </c>
      <c r="L603">
        <v>1</v>
      </c>
      <c r="M603">
        <v>1</v>
      </c>
      <c r="N603">
        <v>1</v>
      </c>
      <c r="O603" s="64">
        <v>2000</v>
      </c>
    </row>
    <row r="604" spans="1:15">
      <c r="A604" s="63" t="s">
        <v>65</v>
      </c>
      <c r="B604" s="63" t="s">
        <v>808</v>
      </c>
      <c r="C604" s="63" t="s">
        <v>1049</v>
      </c>
      <c r="D604" s="63" t="s">
        <v>1965</v>
      </c>
      <c r="E604" s="63" t="s">
        <v>1050</v>
      </c>
      <c r="F604" s="63" t="s">
        <v>1051</v>
      </c>
      <c r="G604" s="63" t="s">
        <v>1052</v>
      </c>
      <c r="H604" s="63" t="s">
        <v>1053</v>
      </c>
      <c r="I604" s="63" t="s">
        <v>1054</v>
      </c>
      <c r="J604" s="64">
        <v>50</v>
      </c>
      <c r="K604">
        <v>3</v>
      </c>
      <c r="L604">
        <v>3</v>
      </c>
      <c r="M604">
        <v>3</v>
      </c>
      <c r="N604">
        <v>3</v>
      </c>
      <c r="O604" s="64">
        <v>600</v>
      </c>
    </row>
    <row r="605" spans="1:15">
      <c r="A605" s="63" t="s">
        <v>65</v>
      </c>
      <c r="B605" s="63" t="s">
        <v>808</v>
      </c>
      <c r="C605" s="63" t="s">
        <v>1197</v>
      </c>
      <c r="D605" s="63" t="s">
        <v>1965</v>
      </c>
      <c r="E605" s="63" t="s">
        <v>1050</v>
      </c>
      <c r="F605" s="63" t="s">
        <v>1198</v>
      </c>
      <c r="G605" s="63" t="s">
        <v>1087</v>
      </c>
      <c r="H605" s="63" t="s">
        <v>1053</v>
      </c>
      <c r="I605" s="63" t="s">
        <v>1054</v>
      </c>
      <c r="J605" s="64">
        <v>10</v>
      </c>
      <c r="K605">
        <v>1</v>
      </c>
      <c r="L605">
        <v>0</v>
      </c>
      <c r="M605">
        <v>0</v>
      </c>
      <c r="N605">
        <v>0</v>
      </c>
      <c r="O605" s="64">
        <v>10</v>
      </c>
    </row>
    <row r="606" spans="1:15">
      <c r="A606" s="63" t="s">
        <v>65</v>
      </c>
      <c r="B606" s="63" t="s">
        <v>808</v>
      </c>
      <c r="C606" s="63" t="s">
        <v>1315</v>
      </c>
      <c r="D606" s="63" t="s">
        <v>1970</v>
      </c>
      <c r="E606" s="63" t="s">
        <v>2008</v>
      </c>
      <c r="F606" s="63" t="s">
        <v>1316</v>
      </c>
      <c r="G606" s="63" t="s">
        <v>1087</v>
      </c>
      <c r="H606" s="63" t="s">
        <v>1281</v>
      </c>
      <c r="I606" s="63" t="s">
        <v>1097</v>
      </c>
      <c r="J606" s="64">
        <v>2000</v>
      </c>
      <c r="K606">
        <v>1</v>
      </c>
      <c r="L606">
        <v>0</v>
      </c>
      <c r="M606">
        <v>0</v>
      </c>
      <c r="N606">
        <v>0</v>
      </c>
      <c r="O606" s="64">
        <v>2000</v>
      </c>
    </row>
    <row r="607" spans="1:15">
      <c r="A607" s="63" t="s">
        <v>65</v>
      </c>
      <c r="B607" s="63" t="s">
        <v>808</v>
      </c>
      <c r="C607" s="63" t="s">
        <v>1269</v>
      </c>
      <c r="D607" s="63" t="s">
        <v>1965</v>
      </c>
      <c r="E607" s="63" t="s">
        <v>1050</v>
      </c>
      <c r="F607" s="63" t="s">
        <v>1270</v>
      </c>
      <c r="G607" s="63" t="s">
        <v>1087</v>
      </c>
      <c r="H607" s="63" t="s">
        <v>1053</v>
      </c>
      <c r="I607" s="63" t="s">
        <v>1054</v>
      </c>
      <c r="J607" s="64">
        <v>90</v>
      </c>
      <c r="K607">
        <v>1</v>
      </c>
      <c r="L607">
        <v>1</v>
      </c>
      <c r="M607">
        <v>1</v>
      </c>
      <c r="N607">
        <v>1</v>
      </c>
      <c r="O607" s="64">
        <v>360</v>
      </c>
    </row>
    <row r="608" spans="1:15">
      <c r="A608" s="63" t="s">
        <v>65</v>
      </c>
      <c r="B608" s="63" t="s">
        <v>808</v>
      </c>
      <c r="C608" s="63" t="s">
        <v>1405</v>
      </c>
      <c r="D608" s="63" t="s">
        <v>1912</v>
      </c>
      <c r="E608" s="63" t="s">
        <v>2007</v>
      </c>
      <c r="F608" s="63" t="s">
        <v>1406</v>
      </c>
      <c r="G608" s="63" t="s">
        <v>1087</v>
      </c>
      <c r="H608" s="63" t="s">
        <v>1268</v>
      </c>
      <c r="I608" s="63" t="s">
        <v>1054</v>
      </c>
      <c r="J608" s="64">
        <v>3000</v>
      </c>
      <c r="K608">
        <v>3</v>
      </c>
      <c r="L608">
        <v>0</v>
      </c>
      <c r="M608">
        <v>0</v>
      </c>
      <c r="N608">
        <v>0</v>
      </c>
      <c r="O608" s="64">
        <v>9000</v>
      </c>
    </row>
    <row r="609" spans="1:15">
      <c r="A609" s="63" t="s">
        <v>65</v>
      </c>
      <c r="B609" s="63" t="s">
        <v>808</v>
      </c>
      <c r="C609" s="63" t="s">
        <v>1407</v>
      </c>
      <c r="D609" s="63" t="s">
        <v>1912</v>
      </c>
      <c r="E609" s="63" t="s">
        <v>2007</v>
      </c>
      <c r="F609" s="63" t="s">
        <v>1408</v>
      </c>
      <c r="G609" s="63" t="s">
        <v>1087</v>
      </c>
      <c r="H609" s="63" t="s">
        <v>1268</v>
      </c>
      <c r="I609" s="63" t="s">
        <v>1054</v>
      </c>
      <c r="J609" s="64">
        <v>3000</v>
      </c>
      <c r="K609">
        <v>2</v>
      </c>
      <c r="L609">
        <v>0</v>
      </c>
      <c r="M609">
        <v>0</v>
      </c>
      <c r="N609">
        <v>0</v>
      </c>
      <c r="O609" s="64">
        <v>6000</v>
      </c>
    </row>
    <row r="610" spans="1:15">
      <c r="A610" s="63" t="s">
        <v>65</v>
      </c>
      <c r="B610" s="63" t="s">
        <v>808</v>
      </c>
      <c r="C610" s="63" t="s">
        <v>1265</v>
      </c>
      <c r="D610" s="63" t="s">
        <v>1912</v>
      </c>
      <c r="E610" s="63" t="s">
        <v>2007</v>
      </c>
      <c r="F610" s="63" t="s">
        <v>1267</v>
      </c>
      <c r="G610" s="63" t="s">
        <v>1087</v>
      </c>
      <c r="H610" s="63" t="s">
        <v>1268</v>
      </c>
      <c r="I610" s="63" t="s">
        <v>1054</v>
      </c>
      <c r="J610" s="64">
        <v>1000</v>
      </c>
      <c r="K610">
        <v>3</v>
      </c>
      <c r="L610">
        <v>0</v>
      </c>
      <c r="M610">
        <v>0</v>
      </c>
      <c r="N610">
        <v>0</v>
      </c>
      <c r="O610" s="64">
        <v>3000</v>
      </c>
    </row>
    <row r="611" spans="1:15">
      <c r="A611" s="63" t="s">
        <v>65</v>
      </c>
      <c r="B611" s="63" t="s">
        <v>808</v>
      </c>
      <c r="C611" s="63" t="s">
        <v>1100</v>
      </c>
      <c r="D611" s="63" t="s">
        <v>1965</v>
      </c>
      <c r="E611" s="63" t="s">
        <v>1050</v>
      </c>
      <c r="F611" s="63" t="s">
        <v>1101</v>
      </c>
      <c r="G611" s="63" t="s">
        <v>1087</v>
      </c>
      <c r="H611" s="63" t="s">
        <v>1053</v>
      </c>
      <c r="I611" s="63" t="s">
        <v>1054</v>
      </c>
      <c r="J611" s="64">
        <v>3000</v>
      </c>
      <c r="K611">
        <v>1</v>
      </c>
      <c r="L611">
        <v>1</v>
      </c>
      <c r="M611">
        <v>1</v>
      </c>
      <c r="N611">
        <v>1</v>
      </c>
      <c r="O611" s="64">
        <v>12000</v>
      </c>
    </row>
    <row r="612" spans="1:15">
      <c r="A612" s="63" t="s">
        <v>65</v>
      </c>
      <c r="B612" s="63" t="s">
        <v>808</v>
      </c>
      <c r="C612" s="63" t="s">
        <v>1211</v>
      </c>
      <c r="D612" s="63" t="s">
        <v>1965</v>
      </c>
      <c r="E612" s="63" t="s">
        <v>1050</v>
      </c>
      <c r="F612" s="63" t="s">
        <v>1212</v>
      </c>
      <c r="G612" s="63" t="s">
        <v>1087</v>
      </c>
      <c r="H612" s="63" t="s">
        <v>1053</v>
      </c>
      <c r="I612" s="63" t="s">
        <v>1054</v>
      </c>
      <c r="J612" s="64">
        <v>100</v>
      </c>
      <c r="K612">
        <v>3</v>
      </c>
      <c r="L612">
        <v>0</v>
      </c>
      <c r="M612">
        <v>0</v>
      </c>
      <c r="N612">
        <v>0</v>
      </c>
      <c r="O612" s="64">
        <v>300</v>
      </c>
    </row>
    <row r="613" spans="1:15">
      <c r="A613" s="63" t="s">
        <v>65</v>
      </c>
      <c r="B613" s="63" t="s">
        <v>808</v>
      </c>
      <c r="C613" s="63" t="s">
        <v>1213</v>
      </c>
      <c r="D613" s="63" t="s">
        <v>1965</v>
      </c>
      <c r="E613" s="63" t="s">
        <v>1050</v>
      </c>
      <c r="F613" s="63" t="s">
        <v>1214</v>
      </c>
      <c r="G613" s="63" t="s">
        <v>1087</v>
      </c>
      <c r="H613" s="63" t="s">
        <v>1053</v>
      </c>
      <c r="I613" s="63" t="s">
        <v>1054</v>
      </c>
      <c r="J613" s="64">
        <v>100</v>
      </c>
      <c r="K613">
        <v>7</v>
      </c>
      <c r="L613">
        <v>0</v>
      </c>
      <c r="M613">
        <v>0</v>
      </c>
      <c r="N613">
        <v>0</v>
      </c>
      <c r="O613" s="64">
        <v>700</v>
      </c>
    </row>
    <row r="614" spans="1:15">
      <c r="A614" s="63" t="s">
        <v>65</v>
      </c>
      <c r="B614" s="63" t="s">
        <v>808</v>
      </c>
      <c r="C614" s="63" t="s">
        <v>1224</v>
      </c>
      <c r="D614" s="63" t="s">
        <v>1965</v>
      </c>
      <c r="E614" s="63" t="s">
        <v>1050</v>
      </c>
      <c r="F614" s="63" t="s">
        <v>1225</v>
      </c>
      <c r="G614" s="63" t="s">
        <v>1058</v>
      </c>
      <c r="H614" s="63" t="s">
        <v>1053</v>
      </c>
      <c r="I614" s="63" t="s">
        <v>1054</v>
      </c>
      <c r="J614" s="64">
        <v>70</v>
      </c>
      <c r="K614">
        <v>1</v>
      </c>
      <c r="L614">
        <v>0</v>
      </c>
      <c r="M614">
        <v>0</v>
      </c>
      <c r="N614">
        <v>0</v>
      </c>
      <c r="O614" s="64">
        <v>70</v>
      </c>
    </row>
    <row r="615" spans="1:15">
      <c r="A615" s="63" t="s">
        <v>65</v>
      </c>
      <c r="B615" s="63" t="s">
        <v>808</v>
      </c>
      <c r="C615" s="63" t="s">
        <v>1185</v>
      </c>
      <c r="D615" s="63" t="s">
        <v>1965</v>
      </c>
      <c r="E615" s="63" t="s">
        <v>1050</v>
      </c>
      <c r="F615" s="63" t="s">
        <v>1186</v>
      </c>
      <c r="G615" s="63" t="s">
        <v>1087</v>
      </c>
      <c r="H615" s="63" t="s">
        <v>1053</v>
      </c>
      <c r="I615" s="63" t="s">
        <v>1054</v>
      </c>
      <c r="J615" s="64">
        <v>40</v>
      </c>
      <c r="K615">
        <v>2</v>
      </c>
      <c r="L615">
        <v>2</v>
      </c>
      <c r="M615">
        <v>2</v>
      </c>
      <c r="N615">
        <v>2</v>
      </c>
      <c r="O615" s="64">
        <v>320</v>
      </c>
    </row>
    <row r="616" spans="1:15">
      <c r="A616" s="63" t="s">
        <v>65</v>
      </c>
      <c r="B616" s="63" t="s">
        <v>808</v>
      </c>
      <c r="C616" s="63" t="s">
        <v>1148</v>
      </c>
      <c r="D616" s="63" t="s">
        <v>1149</v>
      </c>
      <c r="E616" s="63" t="s">
        <v>2005</v>
      </c>
      <c r="F616" s="63" t="s">
        <v>1150</v>
      </c>
      <c r="G616" s="63" t="s">
        <v>1087</v>
      </c>
      <c r="H616" s="63" t="s">
        <v>1151</v>
      </c>
      <c r="I616" s="63" t="s">
        <v>1054</v>
      </c>
      <c r="J616" s="64">
        <v>500</v>
      </c>
      <c r="K616">
        <v>2</v>
      </c>
      <c r="L616">
        <v>0</v>
      </c>
      <c r="M616">
        <v>0</v>
      </c>
      <c r="N616">
        <v>0</v>
      </c>
      <c r="O616" s="64">
        <v>1000</v>
      </c>
    </row>
    <row r="617" spans="1:15">
      <c r="A617" s="63" t="s">
        <v>65</v>
      </c>
      <c r="B617" s="63" t="s">
        <v>808</v>
      </c>
      <c r="C617" s="63" t="s">
        <v>1108</v>
      </c>
      <c r="D617" s="63" t="s">
        <v>1965</v>
      </c>
      <c r="E617" s="63" t="s">
        <v>1050</v>
      </c>
      <c r="F617" s="63" t="s">
        <v>1109</v>
      </c>
      <c r="G617" s="63" t="s">
        <v>1052</v>
      </c>
      <c r="H617" s="63" t="s">
        <v>1053</v>
      </c>
      <c r="I617" s="63" t="s">
        <v>1054</v>
      </c>
      <c r="J617" s="64">
        <v>600</v>
      </c>
      <c r="K617">
        <v>2</v>
      </c>
      <c r="L617">
        <v>2</v>
      </c>
      <c r="M617">
        <v>0</v>
      </c>
      <c r="N617">
        <v>0</v>
      </c>
      <c r="O617" s="64">
        <v>2400</v>
      </c>
    </row>
    <row r="618" spans="1:15">
      <c r="A618" s="63" t="s">
        <v>65</v>
      </c>
      <c r="B618" s="63" t="s">
        <v>808</v>
      </c>
      <c r="C618" s="63" t="s">
        <v>1179</v>
      </c>
      <c r="D618" s="63" t="s">
        <v>1965</v>
      </c>
      <c r="E618" s="63" t="s">
        <v>1050</v>
      </c>
      <c r="F618" s="63" t="s">
        <v>1180</v>
      </c>
      <c r="G618" s="63" t="s">
        <v>1087</v>
      </c>
      <c r="H618" s="63" t="s">
        <v>1053</v>
      </c>
      <c r="I618" s="63" t="s">
        <v>1054</v>
      </c>
      <c r="J618" s="64">
        <v>900</v>
      </c>
      <c r="K618">
        <v>3</v>
      </c>
      <c r="L618">
        <v>0</v>
      </c>
      <c r="M618">
        <v>0</v>
      </c>
      <c r="N618">
        <v>0</v>
      </c>
      <c r="O618" s="64">
        <v>2700</v>
      </c>
    </row>
    <row r="619" spans="1:15">
      <c r="A619" s="63" t="s">
        <v>65</v>
      </c>
      <c r="B619" s="63" t="s">
        <v>808</v>
      </c>
      <c r="C619" s="63" t="s">
        <v>1116</v>
      </c>
      <c r="D619" s="63" t="s">
        <v>1965</v>
      </c>
      <c r="E619" s="63" t="s">
        <v>1050</v>
      </c>
      <c r="F619" s="63" t="s">
        <v>1117</v>
      </c>
      <c r="G619" s="63" t="s">
        <v>1052</v>
      </c>
      <c r="H619" s="63" t="s">
        <v>1053</v>
      </c>
      <c r="I619" s="63" t="s">
        <v>1054</v>
      </c>
      <c r="J619" s="64">
        <v>50</v>
      </c>
      <c r="K619">
        <v>3</v>
      </c>
      <c r="L619">
        <v>3</v>
      </c>
      <c r="M619">
        <v>4</v>
      </c>
      <c r="N619">
        <v>4</v>
      </c>
      <c r="O619" s="64">
        <v>700</v>
      </c>
    </row>
    <row r="620" spans="1:15">
      <c r="A620" s="63" t="s">
        <v>65</v>
      </c>
      <c r="B620" s="63" t="s">
        <v>808</v>
      </c>
      <c r="C620" s="63" t="s">
        <v>1106</v>
      </c>
      <c r="D620" s="63" t="s">
        <v>1965</v>
      </c>
      <c r="E620" s="63" t="s">
        <v>1050</v>
      </c>
      <c r="F620" s="63" t="s">
        <v>1107</v>
      </c>
      <c r="G620" s="63" t="s">
        <v>1052</v>
      </c>
      <c r="H620" s="63" t="s">
        <v>1053</v>
      </c>
      <c r="I620" s="63" t="s">
        <v>1054</v>
      </c>
      <c r="J620" s="64">
        <v>60</v>
      </c>
      <c r="K620">
        <v>1</v>
      </c>
      <c r="L620">
        <v>1</v>
      </c>
      <c r="M620">
        <v>1</v>
      </c>
      <c r="N620">
        <v>1</v>
      </c>
      <c r="O620" s="64">
        <v>240</v>
      </c>
    </row>
    <row r="621" spans="1:15">
      <c r="A621" s="63" t="s">
        <v>65</v>
      </c>
      <c r="B621" s="63" t="s">
        <v>810</v>
      </c>
      <c r="C621" s="63" t="s">
        <v>1285</v>
      </c>
      <c r="D621" s="63" t="s">
        <v>1248</v>
      </c>
      <c r="E621" s="63" t="s">
        <v>1249</v>
      </c>
      <c r="F621" s="63" t="s">
        <v>1286</v>
      </c>
      <c r="G621" s="63" t="s">
        <v>1087</v>
      </c>
      <c r="H621" s="63" t="s">
        <v>1251</v>
      </c>
      <c r="I621" s="63" t="s">
        <v>1054</v>
      </c>
      <c r="J621" s="64">
        <v>1500</v>
      </c>
      <c r="K621">
        <v>1</v>
      </c>
      <c r="L621">
        <v>1</v>
      </c>
      <c r="M621">
        <v>0</v>
      </c>
      <c r="N621">
        <v>0</v>
      </c>
      <c r="O621" s="64">
        <v>3000</v>
      </c>
    </row>
    <row r="622" spans="1:15">
      <c r="A622" s="63" t="s">
        <v>65</v>
      </c>
      <c r="B622" s="63" t="s">
        <v>808</v>
      </c>
      <c r="C622" s="63" t="s">
        <v>1171</v>
      </c>
      <c r="D622" s="63" t="s">
        <v>1967</v>
      </c>
      <c r="E622" s="63" t="s">
        <v>1050</v>
      </c>
      <c r="F622" s="63" t="s">
        <v>1172</v>
      </c>
      <c r="G622" s="63" t="s">
        <v>1052</v>
      </c>
      <c r="H622" s="63" t="s">
        <v>1053</v>
      </c>
      <c r="I622" s="63" t="s">
        <v>1054</v>
      </c>
      <c r="J622" s="64">
        <v>150</v>
      </c>
      <c r="K622">
        <v>2</v>
      </c>
      <c r="L622">
        <v>2</v>
      </c>
      <c r="M622">
        <v>2</v>
      </c>
      <c r="N622">
        <v>2</v>
      </c>
      <c r="O622" s="64">
        <v>1200</v>
      </c>
    </row>
    <row r="623" spans="1:15">
      <c r="A623" s="63" t="s">
        <v>65</v>
      </c>
      <c r="B623" s="63" t="s">
        <v>808</v>
      </c>
      <c r="C623" s="63" t="s">
        <v>1160</v>
      </c>
      <c r="D623" s="63" t="s">
        <v>1967</v>
      </c>
      <c r="E623" s="63" t="s">
        <v>1050</v>
      </c>
      <c r="F623" s="63" t="s">
        <v>1161</v>
      </c>
      <c r="G623" s="63" t="s">
        <v>1087</v>
      </c>
      <c r="H623" s="63" t="s">
        <v>1053</v>
      </c>
      <c r="I623" s="63" t="s">
        <v>1054</v>
      </c>
      <c r="J623" s="64">
        <v>1000</v>
      </c>
      <c r="K623">
        <v>2</v>
      </c>
      <c r="L623">
        <v>0</v>
      </c>
      <c r="M623">
        <v>0</v>
      </c>
      <c r="N623">
        <v>0</v>
      </c>
      <c r="O623" s="64">
        <v>2000</v>
      </c>
    </row>
    <row r="624" spans="1:15">
      <c r="A624" s="63" t="s">
        <v>65</v>
      </c>
      <c r="B624" s="63" t="s">
        <v>808</v>
      </c>
      <c r="C624" s="63" t="s">
        <v>1152</v>
      </c>
      <c r="D624" s="63" t="s">
        <v>1967</v>
      </c>
      <c r="E624" s="63" t="s">
        <v>1050</v>
      </c>
      <c r="F624" s="63" t="s">
        <v>1153</v>
      </c>
      <c r="G624" s="63" t="s">
        <v>1087</v>
      </c>
      <c r="H624" s="63" t="s">
        <v>1053</v>
      </c>
      <c r="I624" s="63" t="s">
        <v>1054</v>
      </c>
      <c r="J624" s="64">
        <v>1000</v>
      </c>
      <c r="K624">
        <v>4</v>
      </c>
      <c r="L624">
        <v>0</v>
      </c>
      <c r="M624">
        <v>0</v>
      </c>
      <c r="N624">
        <v>0</v>
      </c>
      <c r="O624" s="64">
        <v>4000</v>
      </c>
    </row>
    <row r="625" spans="1:15">
      <c r="A625" s="63" t="s">
        <v>65</v>
      </c>
      <c r="B625" s="63" t="s">
        <v>808</v>
      </c>
      <c r="C625" s="63" t="s">
        <v>1271</v>
      </c>
      <c r="D625" s="63" t="s">
        <v>1967</v>
      </c>
      <c r="E625" s="63" t="s">
        <v>1050</v>
      </c>
      <c r="F625" s="63" t="s">
        <v>1272</v>
      </c>
      <c r="G625" s="63" t="s">
        <v>1087</v>
      </c>
      <c r="H625" s="63" t="s">
        <v>1053</v>
      </c>
      <c r="I625" s="63" t="s">
        <v>1054</v>
      </c>
      <c r="J625" s="64">
        <v>2000</v>
      </c>
      <c r="K625">
        <v>1</v>
      </c>
      <c r="L625">
        <v>0</v>
      </c>
      <c r="M625">
        <v>1</v>
      </c>
      <c r="N625">
        <v>0</v>
      </c>
      <c r="O625" s="64">
        <v>4000</v>
      </c>
    </row>
    <row r="626" spans="1:15">
      <c r="A626" s="63" t="s">
        <v>65</v>
      </c>
      <c r="B626" s="63" t="s">
        <v>808</v>
      </c>
      <c r="C626" s="63" t="s">
        <v>1215</v>
      </c>
      <c r="D626" s="63" t="s">
        <v>1967</v>
      </c>
      <c r="E626" s="63" t="s">
        <v>1050</v>
      </c>
      <c r="F626" s="63" t="s">
        <v>1216</v>
      </c>
      <c r="G626" s="63" t="s">
        <v>1217</v>
      </c>
      <c r="H626" s="63" t="s">
        <v>1053</v>
      </c>
      <c r="I626" s="63" t="s">
        <v>1054</v>
      </c>
      <c r="J626" s="64">
        <v>200</v>
      </c>
      <c r="K626">
        <v>1</v>
      </c>
      <c r="L626">
        <v>1</v>
      </c>
      <c r="M626">
        <v>0</v>
      </c>
      <c r="N626">
        <v>0</v>
      </c>
      <c r="O626" s="64">
        <v>400</v>
      </c>
    </row>
    <row r="627" spans="1:15">
      <c r="A627" s="63" t="s">
        <v>65</v>
      </c>
      <c r="B627" s="63" t="s">
        <v>808</v>
      </c>
      <c r="C627" s="63" t="s">
        <v>1263</v>
      </c>
      <c r="D627" s="63" t="s">
        <v>1913</v>
      </c>
      <c r="E627" s="63" t="s">
        <v>2002</v>
      </c>
      <c r="F627" s="63" t="s">
        <v>1264</v>
      </c>
      <c r="G627" s="63" t="s">
        <v>1058</v>
      </c>
      <c r="H627" s="63" t="s">
        <v>1092</v>
      </c>
      <c r="I627" s="63" t="s">
        <v>1054</v>
      </c>
      <c r="J627" s="64">
        <v>400</v>
      </c>
      <c r="K627">
        <v>3</v>
      </c>
      <c r="L627">
        <v>3</v>
      </c>
      <c r="M627">
        <v>3</v>
      </c>
      <c r="N627">
        <v>3</v>
      </c>
      <c r="O627" s="64">
        <v>4800</v>
      </c>
    </row>
    <row r="628" spans="1:15">
      <c r="A628" s="63" t="s">
        <v>65</v>
      </c>
      <c r="B628" s="63" t="s">
        <v>808</v>
      </c>
      <c r="C628" s="63" t="s">
        <v>1060</v>
      </c>
      <c r="D628" s="63" t="s">
        <v>1061</v>
      </c>
      <c r="E628" s="63" t="s">
        <v>1050</v>
      </c>
      <c r="F628" s="63" t="s">
        <v>1062</v>
      </c>
      <c r="G628" s="63" t="s">
        <v>1063</v>
      </c>
      <c r="H628" s="63" t="s">
        <v>1064</v>
      </c>
      <c r="I628" s="63" t="s">
        <v>1054</v>
      </c>
      <c r="J628" s="64">
        <v>300</v>
      </c>
      <c r="K628">
        <v>10</v>
      </c>
      <c r="L628">
        <v>10</v>
      </c>
      <c r="M628">
        <v>10</v>
      </c>
      <c r="N628">
        <v>10</v>
      </c>
      <c r="O628" s="64">
        <v>12000</v>
      </c>
    </row>
    <row r="629" spans="1:15">
      <c r="A629" s="63" t="s">
        <v>65</v>
      </c>
      <c r="B629" s="63" t="s">
        <v>810</v>
      </c>
      <c r="C629" s="63" t="s">
        <v>1154</v>
      </c>
      <c r="D629" s="63" t="s">
        <v>1921</v>
      </c>
      <c r="E629" s="63" t="s">
        <v>1094</v>
      </c>
      <c r="F629" s="63" t="s">
        <v>1155</v>
      </c>
      <c r="G629" s="63" t="s">
        <v>1087</v>
      </c>
      <c r="H629" s="63" t="s">
        <v>1096</v>
      </c>
      <c r="I629" s="63" t="s">
        <v>1097</v>
      </c>
      <c r="J629" s="64">
        <v>2000</v>
      </c>
      <c r="K629">
        <v>2</v>
      </c>
      <c r="L629">
        <v>0</v>
      </c>
      <c r="M629">
        <v>2</v>
      </c>
      <c r="N629">
        <v>2</v>
      </c>
      <c r="O629" s="64">
        <v>12000</v>
      </c>
    </row>
    <row r="630" spans="1:15">
      <c r="A630" s="63" t="s">
        <v>65</v>
      </c>
      <c r="B630" s="63" t="s">
        <v>808</v>
      </c>
      <c r="C630" s="63" t="s">
        <v>1158</v>
      </c>
      <c r="D630" s="63" t="s">
        <v>1967</v>
      </c>
      <c r="E630" s="63" t="s">
        <v>1050</v>
      </c>
      <c r="F630" s="63" t="s">
        <v>1159</v>
      </c>
      <c r="G630" s="63" t="s">
        <v>1087</v>
      </c>
      <c r="H630" s="63" t="s">
        <v>1053</v>
      </c>
      <c r="I630" s="63" t="s">
        <v>1054</v>
      </c>
      <c r="J630" s="64">
        <v>500</v>
      </c>
      <c r="K630">
        <v>1</v>
      </c>
      <c r="L630">
        <v>0</v>
      </c>
      <c r="M630">
        <v>0</v>
      </c>
      <c r="N630">
        <v>0</v>
      </c>
      <c r="O630" s="64">
        <v>500</v>
      </c>
    </row>
    <row r="631" spans="1:15">
      <c r="A631" s="63" t="s">
        <v>65</v>
      </c>
      <c r="B631" s="63" t="s">
        <v>808</v>
      </c>
      <c r="C631" s="63" t="s">
        <v>1236</v>
      </c>
      <c r="D631" s="63" t="s">
        <v>1149</v>
      </c>
      <c r="E631" s="63" t="s">
        <v>2005</v>
      </c>
      <c r="F631" s="63" t="s">
        <v>1237</v>
      </c>
      <c r="G631" s="63"/>
      <c r="H631" s="63" t="s">
        <v>1151</v>
      </c>
      <c r="I631" s="63" t="s">
        <v>1054</v>
      </c>
      <c r="J631" s="64">
        <v>500</v>
      </c>
      <c r="K631">
        <v>2</v>
      </c>
      <c r="L631">
        <v>0</v>
      </c>
      <c r="M631">
        <v>0</v>
      </c>
      <c r="N631">
        <v>0</v>
      </c>
      <c r="O631" s="64">
        <v>1000</v>
      </c>
    </row>
    <row r="632" spans="1:15">
      <c r="A632" s="63" t="s">
        <v>65</v>
      </c>
      <c r="B632" s="63" t="s">
        <v>808</v>
      </c>
      <c r="C632" s="63" t="s">
        <v>1177</v>
      </c>
      <c r="D632" s="63" t="s">
        <v>1967</v>
      </c>
      <c r="E632" s="63" t="s">
        <v>1050</v>
      </c>
      <c r="F632" s="63" t="s">
        <v>1178</v>
      </c>
      <c r="G632" s="63" t="s">
        <v>1087</v>
      </c>
      <c r="H632" s="63" t="s">
        <v>1053</v>
      </c>
      <c r="I632" s="63" t="s">
        <v>1054</v>
      </c>
      <c r="J632" s="64">
        <v>40</v>
      </c>
      <c r="K632">
        <v>3</v>
      </c>
      <c r="L632">
        <v>0</v>
      </c>
      <c r="M632">
        <v>0</v>
      </c>
      <c r="N632">
        <v>0</v>
      </c>
      <c r="O632" s="64">
        <v>120</v>
      </c>
    </row>
    <row r="633" spans="1:15">
      <c r="A633" s="63" t="s">
        <v>65</v>
      </c>
      <c r="B633" s="63" t="s">
        <v>808</v>
      </c>
      <c r="C633" s="63" t="s">
        <v>1195</v>
      </c>
      <c r="D633" s="63" t="s">
        <v>1967</v>
      </c>
      <c r="E633" s="63" t="s">
        <v>1050</v>
      </c>
      <c r="F633" s="63" t="s">
        <v>1196</v>
      </c>
      <c r="G633" s="63" t="s">
        <v>1052</v>
      </c>
      <c r="H633" s="63" t="s">
        <v>1053</v>
      </c>
      <c r="I633" s="63" t="s">
        <v>1054</v>
      </c>
      <c r="J633" s="64">
        <v>500</v>
      </c>
      <c r="K633">
        <v>1</v>
      </c>
      <c r="L633">
        <v>0</v>
      </c>
      <c r="M633">
        <v>0</v>
      </c>
      <c r="N633">
        <v>0</v>
      </c>
      <c r="O633" s="64">
        <v>500</v>
      </c>
    </row>
    <row r="634" spans="1:15">
      <c r="A634" s="63" t="s">
        <v>65</v>
      </c>
      <c r="B634" s="63" t="s">
        <v>808</v>
      </c>
      <c r="C634" s="63" t="s">
        <v>1346</v>
      </c>
      <c r="D634" s="63" t="s">
        <v>1967</v>
      </c>
      <c r="E634" s="63" t="s">
        <v>1050</v>
      </c>
      <c r="F634" s="63" t="s">
        <v>1347</v>
      </c>
      <c r="G634" s="63" t="s">
        <v>1052</v>
      </c>
      <c r="H634" s="63" t="s">
        <v>1053</v>
      </c>
      <c r="I634" s="63" t="s">
        <v>1054</v>
      </c>
      <c r="J634" s="64">
        <v>1000</v>
      </c>
      <c r="K634">
        <v>1</v>
      </c>
      <c r="L634">
        <v>0</v>
      </c>
      <c r="M634">
        <v>0</v>
      </c>
      <c r="N634">
        <v>0</v>
      </c>
      <c r="O634" s="64">
        <v>1000</v>
      </c>
    </row>
    <row r="635" spans="1:15">
      <c r="A635" s="63" t="s">
        <v>65</v>
      </c>
      <c r="B635" s="63" t="s">
        <v>808</v>
      </c>
      <c r="C635" s="63" t="s">
        <v>1077</v>
      </c>
      <c r="D635" s="63" t="s">
        <v>1967</v>
      </c>
      <c r="E635" s="63" t="s">
        <v>1050</v>
      </c>
      <c r="F635" s="63" t="s">
        <v>1078</v>
      </c>
      <c r="G635" s="63" t="s">
        <v>1052</v>
      </c>
      <c r="H635" s="63" t="s">
        <v>1053</v>
      </c>
      <c r="I635" s="63" t="s">
        <v>1054</v>
      </c>
      <c r="J635" s="64">
        <v>500</v>
      </c>
      <c r="K635">
        <v>2</v>
      </c>
      <c r="L635">
        <v>0</v>
      </c>
      <c r="M635">
        <v>0</v>
      </c>
      <c r="N635">
        <v>0</v>
      </c>
      <c r="O635" s="64">
        <v>1000</v>
      </c>
    </row>
    <row r="636" spans="1:15">
      <c r="A636" s="63" t="s">
        <v>65</v>
      </c>
      <c r="B636" s="63" t="s">
        <v>808</v>
      </c>
      <c r="C636" s="63" t="s">
        <v>1167</v>
      </c>
      <c r="D636" s="63" t="s">
        <v>1967</v>
      </c>
      <c r="E636" s="63" t="s">
        <v>1050</v>
      </c>
      <c r="F636" s="63" t="s">
        <v>1168</v>
      </c>
      <c r="G636" s="63" t="s">
        <v>1087</v>
      </c>
      <c r="H636" s="63" t="s">
        <v>1053</v>
      </c>
      <c r="I636" s="63" t="s">
        <v>1054</v>
      </c>
      <c r="J636" s="64">
        <v>2000</v>
      </c>
      <c r="K636">
        <v>1</v>
      </c>
      <c r="L636">
        <v>1</v>
      </c>
      <c r="M636">
        <v>1</v>
      </c>
      <c r="N636">
        <v>1</v>
      </c>
      <c r="O636" s="64">
        <v>8000</v>
      </c>
    </row>
    <row r="637" spans="1:15">
      <c r="A637" s="63" t="s">
        <v>29</v>
      </c>
      <c r="B637" s="63" t="s">
        <v>308</v>
      </c>
      <c r="C637" s="63" t="s">
        <v>1060</v>
      </c>
      <c r="D637" s="63" t="s">
        <v>1061</v>
      </c>
      <c r="E637" s="63" t="s">
        <v>1050</v>
      </c>
      <c r="F637" s="63" t="s">
        <v>1062</v>
      </c>
      <c r="G637" s="63" t="s">
        <v>1063</v>
      </c>
      <c r="H637" s="63" t="s">
        <v>1064</v>
      </c>
      <c r="I637" s="63" t="s">
        <v>1054</v>
      </c>
      <c r="J637" s="64">
        <v>300</v>
      </c>
      <c r="K637">
        <v>12</v>
      </c>
      <c r="L637">
        <v>12</v>
      </c>
      <c r="M637">
        <v>12</v>
      </c>
      <c r="N637">
        <v>12</v>
      </c>
      <c r="O637" s="64">
        <v>14400</v>
      </c>
    </row>
    <row r="638" spans="1:15">
      <c r="A638" s="63" t="s">
        <v>29</v>
      </c>
      <c r="B638" s="63" t="s">
        <v>308</v>
      </c>
      <c r="C638" s="63" t="s">
        <v>1108</v>
      </c>
      <c r="D638" s="63" t="s">
        <v>1965</v>
      </c>
      <c r="E638" s="63" t="s">
        <v>1050</v>
      </c>
      <c r="F638" s="63" t="s">
        <v>1109</v>
      </c>
      <c r="G638" s="63" t="s">
        <v>1052</v>
      </c>
      <c r="H638" s="63" t="s">
        <v>1053</v>
      </c>
      <c r="I638" s="63" t="s">
        <v>1054</v>
      </c>
      <c r="J638" s="64">
        <v>600</v>
      </c>
      <c r="K638">
        <v>5</v>
      </c>
      <c r="L638">
        <v>5</v>
      </c>
      <c r="M638">
        <v>5</v>
      </c>
      <c r="N638">
        <v>5</v>
      </c>
      <c r="O638" s="64">
        <v>12000</v>
      </c>
    </row>
    <row r="639" spans="1:15">
      <c r="A639" s="63" t="s">
        <v>29</v>
      </c>
      <c r="B639" s="63" t="s">
        <v>308</v>
      </c>
      <c r="C639" s="63" t="s">
        <v>1106</v>
      </c>
      <c r="D639" s="63" t="s">
        <v>1965</v>
      </c>
      <c r="E639" s="63" t="s">
        <v>1050</v>
      </c>
      <c r="F639" s="63" t="s">
        <v>1107</v>
      </c>
      <c r="G639" s="63" t="s">
        <v>1052</v>
      </c>
      <c r="H639" s="63" t="s">
        <v>1053</v>
      </c>
      <c r="I639" s="63" t="s">
        <v>1054</v>
      </c>
      <c r="J639" s="64">
        <v>60</v>
      </c>
      <c r="K639">
        <v>1</v>
      </c>
      <c r="L639">
        <v>1</v>
      </c>
      <c r="M639">
        <v>1</v>
      </c>
      <c r="N639">
        <v>1</v>
      </c>
      <c r="O639" s="64">
        <v>240</v>
      </c>
    </row>
    <row r="640" spans="1:15">
      <c r="A640" s="63" t="s">
        <v>29</v>
      </c>
      <c r="B640" s="63" t="s">
        <v>308</v>
      </c>
      <c r="C640" s="63" t="s">
        <v>1049</v>
      </c>
      <c r="D640" s="63" t="s">
        <v>1965</v>
      </c>
      <c r="E640" s="63" t="s">
        <v>1050</v>
      </c>
      <c r="F640" s="63" t="s">
        <v>1051</v>
      </c>
      <c r="G640" s="63" t="s">
        <v>1052</v>
      </c>
      <c r="H640" s="63" t="s">
        <v>1053</v>
      </c>
      <c r="I640" s="63" t="s">
        <v>1054</v>
      </c>
      <c r="J640" s="64">
        <v>50</v>
      </c>
      <c r="K640">
        <v>5</v>
      </c>
      <c r="L640">
        <v>5</v>
      </c>
      <c r="M640">
        <v>5</v>
      </c>
      <c r="N640">
        <v>5</v>
      </c>
      <c r="O640" s="64">
        <v>1000</v>
      </c>
    </row>
    <row r="641" spans="1:15">
      <c r="A641" s="63" t="s">
        <v>29</v>
      </c>
      <c r="B641" s="63" t="s">
        <v>308</v>
      </c>
      <c r="C641" s="63" t="s">
        <v>1195</v>
      </c>
      <c r="D641" s="63" t="s">
        <v>1967</v>
      </c>
      <c r="E641" s="63" t="s">
        <v>1050</v>
      </c>
      <c r="F641" s="63" t="s">
        <v>1196</v>
      </c>
      <c r="G641" s="63" t="s">
        <v>1052</v>
      </c>
      <c r="H641" s="63" t="s">
        <v>1053</v>
      </c>
      <c r="I641" s="63" t="s">
        <v>1054</v>
      </c>
      <c r="J641" s="64">
        <v>500</v>
      </c>
      <c r="K641">
        <v>2</v>
      </c>
      <c r="L641">
        <v>2</v>
      </c>
      <c r="M641">
        <v>2</v>
      </c>
      <c r="N641">
        <v>2</v>
      </c>
      <c r="O641" s="64">
        <v>4000</v>
      </c>
    </row>
    <row r="642" spans="1:15">
      <c r="A642" s="63" t="s">
        <v>29</v>
      </c>
      <c r="B642" s="63" t="s">
        <v>308</v>
      </c>
      <c r="C642" s="63" t="s">
        <v>1346</v>
      </c>
      <c r="D642" s="63" t="s">
        <v>1967</v>
      </c>
      <c r="E642" s="63" t="s">
        <v>1050</v>
      </c>
      <c r="F642" s="63" t="s">
        <v>1347</v>
      </c>
      <c r="G642" s="63" t="s">
        <v>1052</v>
      </c>
      <c r="H642" s="63" t="s">
        <v>1053</v>
      </c>
      <c r="I642" s="63" t="s">
        <v>1054</v>
      </c>
      <c r="J642" s="64">
        <v>1000</v>
      </c>
      <c r="K642">
        <v>1</v>
      </c>
      <c r="L642">
        <v>0</v>
      </c>
      <c r="M642">
        <v>1</v>
      </c>
      <c r="N642">
        <v>0</v>
      </c>
      <c r="O642" s="64">
        <v>2000</v>
      </c>
    </row>
    <row r="643" spans="1:15">
      <c r="A643" s="63" t="s">
        <v>29</v>
      </c>
      <c r="B643" s="63" t="s">
        <v>308</v>
      </c>
      <c r="C643" s="63" t="s">
        <v>1179</v>
      </c>
      <c r="D643" s="63" t="s">
        <v>1965</v>
      </c>
      <c r="E643" s="63" t="s">
        <v>1050</v>
      </c>
      <c r="F643" s="63" t="s">
        <v>1180</v>
      </c>
      <c r="G643" s="63" t="s">
        <v>1087</v>
      </c>
      <c r="H643" s="63" t="s">
        <v>1053</v>
      </c>
      <c r="I643" s="63" t="s">
        <v>1054</v>
      </c>
      <c r="J643" s="64">
        <v>900</v>
      </c>
      <c r="K643">
        <v>2</v>
      </c>
      <c r="L643">
        <v>2</v>
      </c>
      <c r="M643">
        <v>2</v>
      </c>
      <c r="N643">
        <v>2</v>
      </c>
      <c r="O643" s="64">
        <v>7200</v>
      </c>
    </row>
    <row r="644" spans="1:15">
      <c r="A644" s="63" t="s">
        <v>29</v>
      </c>
      <c r="B644" s="63" t="s">
        <v>308</v>
      </c>
      <c r="C644" s="63" t="s">
        <v>1116</v>
      </c>
      <c r="D644" s="63" t="s">
        <v>1965</v>
      </c>
      <c r="E644" s="63" t="s">
        <v>1050</v>
      </c>
      <c r="F644" s="63" t="s">
        <v>1117</v>
      </c>
      <c r="G644" s="63" t="s">
        <v>1052</v>
      </c>
      <c r="H644" s="63" t="s">
        <v>1053</v>
      </c>
      <c r="I644" s="63" t="s">
        <v>1054</v>
      </c>
      <c r="J644" s="64">
        <v>50</v>
      </c>
      <c r="K644">
        <v>1</v>
      </c>
      <c r="L644">
        <v>1</v>
      </c>
      <c r="M644">
        <v>1</v>
      </c>
      <c r="N644">
        <v>1</v>
      </c>
      <c r="O644" s="64">
        <v>200</v>
      </c>
    </row>
    <row r="645" spans="1:15">
      <c r="A645" s="63" t="s">
        <v>29</v>
      </c>
      <c r="B645" s="63" t="s">
        <v>308</v>
      </c>
      <c r="C645" s="63" t="s">
        <v>1177</v>
      </c>
      <c r="D645" s="63" t="s">
        <v>1967</v>
      </c>
      <c r="E645" s="63" t="s">
        <v>1050</v>
      </c>
      <c r="F645" s="63" t="s">
        <v>1178</v>
      </c>
      <c r="G645" s="63" t="s">
        <v>1087</v>
      </c>
      <c r="H645" s="63" t="s">
        <v>1053</v>
      </c>
      <c r="I645" s="63" t="s">
        <v>1054</v>
      </c>
      <c r="J645" s="64">
        <v>40</v>
      </c>
      <c r="K645">
        <v>2</v>
      </c>
      <c r="L645">
        <v>1</v>
      </c>
      <c r="M645">
        <v>1</v>
      </c>
      <c r="N645">
        <v>1</v>
      </c>
      <c r="O645" s="64">
        <v>200</v>
      </c>
    </row>
    <row r="646" spans="1:15">
      <c r="A646" s="63" t="s">
        <v>29</v>
      </c>
      <c r="B646" s="63" t="s">
        <v>308</v>
      </c>
      <c r="C646" s="63" t="s">
        <v>1181</v>
      </c>
      <c r="D646" s="63" t="s">
        <v>1967</v>
      </c>
      <c r="E646" s="63" t="s">
        <v>1143</v>
      </c>
      <c r="F646" s="63" t="s">
        <v>1183</v>
      </c>
      <c r="G646" s="63" t="s">
        <v>1087</v>
      </c>
      <c r="H646" s="63" t="s">
        <v>1053</v>
      </c>
      <c r="I646" s="63" t="s">
        <v>1054</v>
      </c>
      <c r="J646" s="64">
        <v>60</v>
      </c>
      <c r="K646">
        <v>2</v>
      </c>
      <c r="L646">
        <v>1</v>
      </c>
      <c r="M646">
        <v>1</v>
      </c>
      <c r="N646">
        <v>1</v>
      </c>
      <c r="O646" s="64">
        <v>300</v>
      </c>
    </row>
    <row r="647" spans="1:15">
      <c r="A647" s="63" t="s">
        <v>29</v>
      </c>
      <c r="B647" s="63" t="s">
        <v>308</v>
      </c>
      <c r="C647" s="63" t="s">
        <v>1100</v>
      </c>
      <c r="D647" s="63" t="s">
        <v>1965</v>
      </c>
      <c r="E647" s="63" t="s">
        <v>1050</v>
      </c>
      <c r="F647" s="63" t="s">
        <v>1101</v>
      </c>
      <c r="G647" s="63" t="s">
        <v>1087</v>
      </c>
      <c r="H647" s="63" t="s">
        <v>1053</v>
      </c>
      <c r="I647" s="63" t="s">
        <v>1054</v>
      </c>
      <c r="J647" s="64">
        <v>3000</v>
      </c>
      <c r="K647">
        <v>4</v>
      </c>
      <c r="L647">
        <v>4</v>
      </c>
      <c r="M647">
        <v>4</v>
      </c>
      <c r="N647">
        <v>4</v>
      </c>
      <c r="O647" s="64">
        <v>48000</v>
      </c>
    </row>
    <row r="648" spans="1:15">
      <c r="A648" s="63" t="s">
        <v>29</v>
      </c>
      <c r="B648" s="63" t="s">
        <v>308</v>
      </c>
      <c r="C648" s="63" t="s">
        <v>1399</v>
      </c>
      <c r="D648" s="63" t="s">
        <v>1968</v>
      </c>
      <c r="E648" s="63" t="s">
        <v>1113</v>
      </c>
      <c r="F648" s="63" t="s">
        <v>1400</v>
      </c>
      <c r="G648" s="63" t="s">
        <v>1087</v>
      </c>
      <c r="H648" s="63" t="s">
        <v>1115</v>
      </c>
      <c r="I648" s="63" t="s">
        <v>1097</v>
      </c>
      <c r="J648" s="64">
        <v>15000</v>
      </c>
      <c r="K648">
        <v>1</v>
      </c>
      <c r="L648">
        <v>1</v>
      </c>
      <c r="M648">
        <v>0</v>
      </c>
      <c r="N648">
        <v>0</v>
      </c>
      <c r="O648" s="64">
        <v>30000</v>
      </c>
    </row>
    <row r="649" spans="1:15">
      <c r="A649" s="63" t="s">
        <v>29</v>
      </c>
      <c r="B649" s="63" t="s">
        <v>308</v>
      </c>
      <c r="C649" s="63" t="s">
        <v>1171</v>
      </c>
      <c r="D649" s="63" t="s">
        <v>1967</v>
      </c>
      <c r="E649" s="63" t="s">
        <v>1050</v>
      </c>
      <c r="F649" s="63" t="s">
        <v>1172</v>
      </c>
      <c r="G649" s="63" t="s">
        <v>1052</v>
      </c>
      <c r="H649" s="63" t="s">
        <v>1053</v>
      </c>
      <c r="I649" s="63" t="s">
        <v>1054</v>
      </c>
      <c r="J649" s="64">
        <v>150</v>
      </c>
      <c r="K649">
        <v>5</v>
      </c>
      <c r="L649">
        <v>2</v>
      </c>
      <c r="M649">
        <v>2</v>
      </c>
      <c r="N649">
        <v>2</v>
      </c>
      <c r="O649" s="64">
        <v>1650</v>
      </c>
    </row>
    <row r="650" spans="1:15">
      <c r="A650" s="63" t="s">
        <v>29</v>
      </c>
      <c r="B650" s="63" t="s">
        <v>308</v>
      </c>
      <c r="C650" s="63" t="s">
        <v>1411</v>
      </c>
      <c r="D650" s="63" t="s">
        <v>1965</v>
      </c>
      <c r="E650" s="63" t="s">
        <v>1050</v>
      </c>
      <c r="F650" s="63" t="s">
        <v>1412</v>
      </c>
      <c r="G650" s="63" t="s">
        <v>1087</v>
      </c>
      <c r="H650" s="63" t="s">
        <v>1053</v>
      </c>
      <c r="I650" s="63" t="s">
        <v>1054</v>
      </c>
      <c r="J650" s="64">
        <v>500</v>
      </c>
      <c r="K650">
        <v>1</v>
      </c>
      <c r="L650">
        <v>1</v>
      </c>
      <c r="M650">
        <v>0</v>
      </c>
      <c r="N650">
        <v>0</v>
      </c>
      <c r="O650" s="64">
        <v>1000</v>
      </c>
    </row>
    <row r="651" spans="1:15">
      <c r="A651" s="63" t="s">
        <v>29</v>
      </c>
      <c r="B651" s="63" t="s">
        <v>308</v>
      </c>
      <c r="C651" s="63" t="s">
        <v>1465</v>
      </c>
      <c r="D651" s="63" t="s">
        <v>1965</v>
      </c>
      <c r="E651" s="63" t="s">
        <v>1050</v>
      </c>
      <c r="F651" s="63" t="s">
        <v>1466</v>
      </c>
      <c r="G651" s="63" t="s">
        <v>1087</v>
      </c>
      <c r="H651" s="63" t="s">
        <v>1053</v>
      </c>
      <c r="I651" s="63" t="s">
        <v>1054</v>
      </c>
      <c r="J651" s="64">
        <v>600</v>
      </c>
      <c r="K651">
        <v>2</v>
      </c>
      <c r="L651">
        <v>1</v>
      </c>
      <c r="M651">
        <v>0</v>
      </c>
      <c r="N651">
        <v>1</v>
      </c>
      <c r="O651" s="64">
        <v>2400</v>
      </c>
    </row>
    <row r="652" spans="1:15">
      <c r="A652" s="63" t="s">
        <v>29</v>
      </c>
      <c r="B652" s="63" t="s">
        <v>308</v>
      </c>
      <c r="C652" s="63" t="s">
        <v>1211</v>
      </c>
      <c r="D652" s="63" t="s">
        <v>1965</v>
      </c>
      <c r="E652" s="63" t="s">
        <v>1050</v>
      </c>
      <c r="F652" s="63" t="s">
        <v>1212</v>
      </c>
      <c r="G652" s="63" t="s">
        <v>1087</v>
      </c>
      <c r="H652" s="63" t="s">
        <v>1053</v>
      </c>
      <c r="I652" s="63" t="s">
        <v>1054</v>
      </c>
      <c r="J652" s="64">
        <v>100</v>
      </c>
      <c r="K652">
        <v>3</v>
      </c>
      <c r="L652">
        <v>3</v>
      </c>
      <c r="M652">
        <v>3</v>
      </c>
      <c r="N652">
        <v>3</v>
      </c>
      <c r="O652" s="64">
        <v>1200</v>
      </c>
    </row>
    <row r="653" spans="1:15">
      <c r="A653" s="63" t="s">
        <v>29</v>
      </c>
      <c r="B653" s="63" t="s">
        <v>308</v>
      </c>
      <c r="C653" s="63" t="s">
        <v>1093</v>
      </c>
      <c r="D653" s="63" t="s">
        <v>1921</v>
      </c>
      <c r="E653" s="63" t="s">
        <v>1094</v>
      </c>
      <c r="F653" s="63" t="s">
        <v>1095</v>
      </c>
      <c r="G653" s="63" t="s">
        <v>1087</v>
      </c>
      <c r="H653" s="63" t="s">
        <v>1096</v>
      </c>
      <c r="I653" s="63" t="s">
        <v>1097</v>
      </c>
      <c r="J653" s="64">
        <v>40000</v>
      </c>
      <c r="K653">
        <v>1</v>
      </c>
      <c r="L653">
        <v>1</v>
      </c>
      <c r="M653">
        <v>2</v>
      </c>
      <c r="N653">
        <v>1</v>
      </c>
      <c r="O653" s="64">
        <v>200000</v>
      </c>
    </row>
    <row r="654" spans="1:15">
      <c r="A654" s="63" t="s">
        <v>29</v>
      </c>
      <c r="B654" s="63" t="s">
        <v>308</v>
      </c>
      <c r="C654" s="63" t="s">
        <v>1098</v>
      </c>
      <c r="D654" s="63" t="s">
        <v>1921</v>
      </c>
      <c r="E654" s="63" t="s">
        <v>1094</v>
      </c>
      <c r="F654" s="63" t="s">
        <v>1099</v>
      </c>
      <c r="G654" s="63" t="s">
        <v>1087</v>
      </c>
      <c r="H654" s="63" t="s">
        <v>1096</v>
      </c>
      <c r="I654" s="63" t="s">
        <v>1097</v>
      </c>
      <c r="J654" s="64">
        <v>14000</v>
      </c>
      <c r="K654">
        <v>1</v>
      </c>
      <c r="L654">
        <v>1</v>
      </c>
      <c r="M654">
        <v>0</v>
      </c>
      <c r="N654">
        <v>0</v>
      </c>
      <c r="O654" s="64">
        <v>28000</v>
      </c>
    </row>
    <row r="655" spans="1:15">
      <c r="A655" s="63" t="s">
        <v>29</v>
      </c>
      <c r="B655" s="63" t="s">
        <v>308</v>
      </c>
      <c r="C655" s="63" t="s">
        <v>1169</v>
      </c>
      <c r="D655" s="63" t="s">
        <v>1921</v>
      </c>
      <c r="E655" s="63" t="s">
        <v>1094</v>
      </c>
      <c r="F655" s="63" t="s">
        <v>1170</v>
      </c>
      <c r="G655" s="63" t="s">
        <v>1087</v>
      </c>
      <c r="H655" s="63" t="s">
        <v>1096</v>
      </c>
      <c r="I655" s="63" t="s">
        <v>1097</v>
      </c>
      <c r="J655" s="64">
        <v>4000</v>
      </c>
      <c r="K655">
        <v>1</v>
      </c>
      <c r="L655">
        <v>1</v>
      </c>
      <c r="M655">
        <v>1</v>
      </c>
      <c r="N655">
        <v>0</v>
      </c>
      <c r="O655" s="64">
        <v>12000</v>
      </c>
    </row>
    <row r="656" spans="1:15">
      <c r="A656" s="63" t="s">
        <v>29</v>
      </c>
      <c r="B656" s="63" t="s">
        <v>308</v>
      </c>
      <c r="C656" s="63" t="s">
        <v>1205</v>
      </c>
      <c r="D656" s="63" t="s">
        <v>1965</v>
      </c>
      <c r="E656" s="63" t="s">
        <v>1050</v>
      </c>
      <c r="F656" s="63" t="s">
        <v>1206</v>
      </c>
      <c r="G656" s="63" t="s">
        <v>1087</v>
      </c>
      <c r="H656" s="63" t="s">
        <v>1053</v>
      </c>
      <c r="I656" s="63" t="s">
        <v>1054</v>
      </c>
      <c r="J656" s="64">
        <v>300</v>
      </c>
      <c r="K656">
        <v>50</v>
      </c>
      <c r="L656">
        <v>125</v>
      </c>
      <c r="M656">
        <v>130</v>
      </c>
      <c r="N656">
        <v>0</v>
      </c>
      <c r="O656" s="64">
        <v>91500</v>
      </c>
    </row>
    <row r="657" spans="1:15">
      <c r="A657" s="63" t="s">
        <v>29</v>
      </c>
      <c r="B657" s="63" t="s">
        <v>308</v>
      </c>
      <c r="C657" s="63" t="s">
        <v>1193</v>
      </c>
      <c r="D657" s="63" t="s">
        <v>1965</v>
      </c>
      <c r="E657" s="63" t="s">
        <v>1050</v>
      </c>
      <c r="F657" s="63" t="s">
        <v>1194</v>
      </c>
      <c r="G657" s="63" t="s">
        <v>1052</v>
      </c>
      <c r="H657" s="63" t="s">
        <v>1053</v>
      </c>
      <c r="I657" s="63" t="s">
        <v>1054</v>
      </c>
      <c r="J657" s="64">
        <v>50</v>
      </c>
      <c r="K657">
        <v>4</v>
      </c>
      <c r="L657">
        <v>1</v>
      </c>
      <c r="M657">
        <v>1</v>
      </c>
      <c r="N657">
        <v>1</v>
      </c>
      <c r="O657" s="64">
        <v>350</v>
      </c>
    </row>
    <row r="658" spans="1:15">
      <c r="A658" s="63" t="s">
        <v>29</v>
      </c>
      <c r="B658" s="63" t="s">
        <v>308</v>
      </c>
      <c r="C658" s="63" t="s">
        <v>1191</v>
      </c>
      <c r="D658" s="63" t="s">
        <v>1965</v>
      </c>
      <c r="E658" s="63" t="s">
        <v>1050</v>
      </c>
      <c r="F658" s="63" t="s">
        <v>1192</v>
      </c>
      <c r="G658" s="63" t="s">
        <v>1087</v>
      </c>
      <c r="H658" s="63" t="s">
        <v>1053</v>
      </c>
      <c r="I658" s="63" t="s">
        <v>1054</v>
      </c>
      <c r="J658" s="64">
        <v>50</v>
      </c>
      <c r="K658">
        <v>5</v>
      </c>
      <c r="L658">
        <v>5</v>
      </c>
      <c r="M658">
        <v>4</v>
      </c>
      <c r="N658">
        <v>4</v>
      </c>
      <c r="O658" s="64">
        <v>900</v>
      </c>
    </row>
    <row r="659" spans="1:15">
      <c r="A659" s="63" t="s">
        <v>29</v>
      </c>
      <c r="B659" s="63" t="s">
        <v>308</v>
      </c>
      <c r="C659" s="63" t="s">
        <v>1215</v>
      </c>
      <c r="D659" s="63" t="s">
        <v>1967</v>
      </c>
      <c r="E659" s="63" t="s">
        <v>1050</v>
      </c>
      <c r="F659" s="63" t="s">
        <v>1216</v>
      </c>
      <c r="G659" s="63" t="s">
        <v>1217</v>
      </c>
      <c r="H659" s="63" t="s">
        <v>1053</v>
      </c>
      <c r="I659" s="63" t="s">
        <v>1054</v>
      </c>
      <c r="J659" s="64">
        <v>200</v>
      </c>
      <c r="K659">
        <v>2</v>
      </c>
      <c r="L659">
        <v>2</v>
      </c>
      <c r="M659">
        <v>2</v>
      </c>
      <c r="N659">
        <v>2</v>
      </c>
      <c r="O659" s="64">
        <v>1600</v>
      </c>
    </row>
    <row r="660" spans="1:15">
      <c r="A660" s="63" t="s">
        <v>29</v>
      </c>
      <c r="B660" s="63" t="s">
        <v>308</v>
      </c>
      <c r="C660" s="63" t="s">
        <v>1452</v>
      </c>
      <c r="D660" s="63" t="s">
        <v>1967</v>
      </c>
      <c r="E660" s="63" t="s">
        <v>1050</v>
      </c>
      <c r="F660" s="63" t="s">
        <v>1453</v>
      </c>
      <c r="G660" s="63" t="s">
        <v>1052</v>
      </c>
      <c r="H660" s="63" t="s">
        <v>1053</v>
      </c>
      <c r="I660" s="63" t="s">
        <v>1054</v>
      </c>
      <c r="J660" s="64">
        <v>1000</v>
      </c>
      <c r="K660">
        <v>2</v>
      </c>
      <c r="L660">
        <v>1</v>
      </c>
      <c r="M660">
        <v>1</v>
      </c>
      <c r="N660">
        <v>1</v>
      </c>
      <c r="O660" s="64">
        <v>5000</v>
      </c>
    </row>
    <row r="661" spans="1:15">
      <c r="A661" s="63" t="s">
        <v>29</v>
      </c>
      <c r="B661" s="63" t="s">
        <v>308</v>
      </c>
      <c r="C661" s="63" t="s">
        <v>1171</v>
      </c>
      <c r="D661" s="63" t="s">
        <v>1967</v>
      </c>
      <c r="E661" s="63" t="s">
        <v>1050</v>
      </c>
      <c r="F661" s="63" t="s">
        <v>1172</v>
      </c>
      <c r="G661" s="63" t="s">
        <v>1052</v>
      </c>
      <c r="H661" s="63" t="s">
        <v>1053</v>
      </c>
      <c r="I661" s="63" t="s">
        <v>1054</v>
      </c>
      <c r="J661" s="64">
        <v>150</v>
      </c>
      <c r="K661">
        <v>1</v>
      </c>
      <c r="L661">
        <v>1</v>
      </c>
      <c r="M661">
        <v>1</v>
      </c>
      <c r="N661">
        <v>1</v>
      </c>
      <c r="O661" s="64">
        <v>600</v>
      </c>
    </row>
    <row r="662" spans="1:15">
      <c r="A662" s="63" t="s">
        <v>29</v>
      </c>
      <c r="B662" s="63" t="s">
        <v>308</v>
      </c>
      <c r="C662" s="63" t="s">
        <v>1300</v>
      </c>
      <c r="D662" s="63" t="s">
        <v>1968</v>
      </c>
      <c r="E662" s="63" t="s">
        <v>1113</v>
      </c>
      <c r="F662" s="63" t="s">
        <v>1301</v>
      </c>
      <c r="G662" s="63" t="s">
        <v>1087</v>
      </c>
      <c r="H662" s="63" t="s">
        <v>1115</v>
      </c>
      <c r="I662" s="63" t="s">
        <v>1097</v>
      </c>
      <c r="J662" s="64">
        <v>3000</v>
      </c>
      <c r="K662">
        <v>1</v>
      </c>
      <c r="L662">
        <v>1</v>
      </c>
      <c r="M662">
        <v>0</v>
      </c>
      <c r="N662">
        <v>0</v>
      </c>
      <c r="O662" s="64">
        <v>6000</v>
      </c>
    </row>
    <row r="663" spans="1:15">
      <c r="A663" s="63" t="s">
        <v>29</v>
      </c>
      <c r="B663" s="63" t="s">
        <v>308</v>
      </c>
      <c r="C663" s="63" t="s">
        <v>1073</v>
      </c>
      <c r="D663" s="63" t="s">
        <v>1966</v>
      </c>
      <c r="E663" s="63" t="s">
        <v>1050</v>
      </c>
      <c r="F663" s="63" t="s">
        <v>1074</v>
      </c>
      <c r="G663" s="63" t="s">
        <v>1058</v>
      </c>
      <c r="H663" s="63" t="s">
        <v>1199</v>
      </c>
      <c r="I663" s="63" t="s">
        <v>1054</v>
      </c>
      <c r="J663" s="64">
        <v>350</v>
      </c>
      <c r="K663">
        <v>2</v>
      </c>
      <c r="L663">
        <v>0</v>
      </c>
      <c r="M663">
        <v>2</v>
      </c>
      <c r="N663">
        <v>2</v>
      </c>
      <c r="O663" s="64">
        <v>2100</v>
      </c>
    </row>
    <row r="664" spans="1:15">
      <c r="A664" s="63" t="s">
        <v>29</v>
      </c>
      <c r="B664" s="63" t="s">
        <v>308</v>
      </c>
      <c r="C664" s="63" t="s">
        <v>1197</v>
      </c>
      <c r="D664" s="63" t="s">
        <v>1965</v>
      </c>
      <c r="E664" s="63" t="s">
        <v>1050</v>
      </c>
      <c r="F664" s="63" t="s">
        <v>1198</v>
      </c>
      <c r="G664" s="63" t="s">
        <v>1087</v>
      </c>
      <c r="H664" s="63" t="s">
        <v>1053</v>
      </c>
      <c r="I664" s="63" t="s">
        <v>1054</v>
      </c>
      <c r="J664" s="64">
        <v>10</v>
      </c>
      <c r="K664">
        <v>5</v>
      </c>
      <c r="L664">
        <v>2</v>
      </c>
      <c r="M664">
        <v>2</v>
      </c>
      <c r="N664">
        <v>0</v>
      </c>
      <c r="O664" s="64">
        <v>90</v>
      </c>
    </row>
    <row r="665" spans="1:15">
      <c r="A665" s="63" t="s">
        <v>29</v>
      </c>
      <c r="B665" s="63" t="s">
        <v>308</v>
      </c>
      <c r="C665" s="63" t="s">
        <v>1265</v>
      </c>
      <c r="D665" s="63" t="s">
        <v>1912</v>
      </c>
      <c r="E665" s="63" t="s">
        <v>2007</v>
      </c>
      <c r="F665" s="63" t="s">
        <v>1267</v>
      </c>
      <c r="G665" s="63" t="s">
        <v>1087</v>
      </c>
      <c r="H665" s="63" t="s">
        <v>1268</v>
      </c>
      <c r="I665" s="63" t="s">
        <v>1054</v>
      </c>
      <c r="J665" s="64">
        <v>1000</v>
      </c>
      <c r="K665">
        <v>230</v>
      </c>
      <c r="L665">
        <v>500</v>
      </c>
      <c r="M665">
        <v>0</v>
      </c>
      <c r="N665">
        <v>0</v>
      </c>
      <c r="O665" s="64">
        <v>730000</v>
      </c>
    </row>
    <row r="666" spans="1:15">
      <c r="A666" s="63" t="s">
        <v>29</v>
      </c>
      <c r="B666" s="63" t="s">
        <v>308</v>
      </c>
      <c r="C666" s="63" t="s">
        <v>1368</v>
      </c>
      <c r="D666" s="63" t="s">
        <v>1369</v>
      </c>
      <c r="E666" s="63" t="s">
        <v>1370</v>
      </c>
      <c r="F666" s="63" t="s">
        <v>1371</v>
      </c>
      <c r="G666" s="63" t="s">
        <v>1087</v>
      </c>
      <c r="H666" s="63" t="s">
        <v>1372</v>
      </c>
      <c r="I666" s="63" t="s">
        <v>1097</v>
      </c>
      <c r="J666" s="64">
        <v>23468</v>
      </c>
      <c r="K666">
        <v>1</v>
      </c>
      <c r="L666">
        <v>1</v>
      </c>
      <c r="M666">
        <v>1</v>
      </c>
      <c r="N666">
        <v>0</v>
      </c>
      <c r="O666" s="64">
        <v>70404</v>
      </c>
    </row>
    <row r="667" spans="1:15">
      <c r="A667" s="63" t="s">
        <v>29</v>
      </c>
      <c r="B667" s="63" t="s">
        <v>308</v>
      </c>
      <c r="C667" s="63" t="s">
        <v>1467</v>
      </c>
      <c r="D667" s="63" t="s">
        <v>1163</v>
      </c>
      <c r="E667" s="63" t="s">
        <v>1164</v>
      </c>
      <c r="F667" s="63" t="s">
        <v>1468</v>
      </c>
      <c r="G667" s="63" t="s">
        <v>1087</v>
      </c>
      <c r="H667" s="63" t="s">
        <v>1166</v>
      </c>
      <c r="I667" s="63" t="s">
        <v>1097</v>
      </c>
      <c r="J667" s="64">
        <v>50000</v>
      </c>
      <c r="K667">
        <v>2</v>
      </c>
      <c r="L667">
        <v>1</v>
      </c>
      <c r="M667">
        <v>3</v>
      </c>
      <c r="N667">
        <v>1</v>
      </c>
      <c r="O667" s="64">
        <v>350000</v>
      </c>
    </row>
    <row r="668" spans="1:15">
      <c r="A668" s="63" t="s">
        <v>29</v>
      </c>
      <c r="B668" s="63" t="s">
        <v>308</v>
      </c>
      <c r="C668" s="63" t="s">
        <v>1302</v>
      </c>
      <c r="D668" s="63" t="s">
        <v>1303</v>
      </c>
      <c r="E668" s="63" t="s">
        <v>1304</v>
      </c>
      <c r="F668" s="63" t="s">
        <v>1305</v>
      </c>
      <c r="G668" s="63" t="s">
        <v>1087</v>
      </c>
      <c r="H668" s="63" t="s">
        <v>1306</v>
      </c>
      <c r="I668" s="63" t="s">
        <v>1097</v>
      </c>
      <c r="J668" s="64">
        <v>14000</v>
      </c>
      <c r="K668">
        <v>1</v>
      </c>
      <c r="L668">
        <v>1</v>
      </c>
      <c r="M668">
        <v>1</v>
      </c>
      <c r="N668">
        <v>3</v>
      </c>
      <c r="O668" s="64">
        <v>84000</v>
      </c>
    </row>
    <row r="669" spans="1:15">
      <c r="A669" s="63" t="s">
        <v>31</v>
      </c>
      <c r="B669" s="63" t="s">
        <v>339</v>
      </c>
      <c r="C669" s="63" t="s">
        <v>1060</v>
      </c>
      <c r="D669" s="63" t="s">
        <v>1061</v>
      </c>
      <c r="E669" s="63" t="s">
        <v>1050</v>
      </c>
      <c r="F669" s="63" t="s">
        <v>1062</v>
      </c>
      <c r="G669" s="63" t="s">
        <v>1063</v>
      </c>
      <c r="H669" s="63" t="s">
        <v>1064</v>
      </c>
      <c r="I669" s="63" t="s">
        <v>1054</v>
      </c>
      <c r="J669" s="64">
        <v>300</v>
      </c>
      <c r="K669">
        <v>1</v>
      </c>
      <c r="L669">
        <v>0</v>
      </c>
      <c r="M669">
        <v>1</v>
      </c>
      <c r="N669">
        <v>0</v>
      </c>
      <c r="O669" s="64">
        <v>600</v>
      </c>
    </row>
    <row r="670" spans="1:15">
      <c r="A670" s="63" t="s">
        <v>31</v>
      </c>
      <c r="B670" s="63" t="s">
        <v>342</v>
      </c>
      <c r="C670" s="63" t="s">
        <v>1060</v>
      </c>
      <c r="D670" s="63" t="s">
        <v>1061</v>
      </c>
      <c r="E670" s="63" t="s">
        <v>1050</v>
      </c>
      <c r="F670" s="63" t="s">
        <v>1062</v>
      </c>
      <c r="G670" s="63" t="s">
        <v>1063</v>
      </c>
      <c r="H670" s="63" t="s">
        <v>1064</v>
      </c>
      <c r="I670" s="63" t="s">
        <v>1054</v>
      </c>
      <c r="J670" s="64">
        <v>300</v>
      </c>
      <c r="K670">
        <v>1</v>
      </c>
      <c r="L670">
        <v>0</v>
      </c>
      <c r="M670">
        <v>1</v>
      </c>
      <c r="N670">
        <v>0</v>
      </c>
      <c r="O670" s="64">
        <v>600</v>
      </c>
    </row>
    <row r="671" spans="1:15">
      <c r="A671" s="63" t="s">
        <v>31</v>
      </c>
      <c r="B671" s="63" t="s">
        <v>339</v>
      </c>
      <c r="C671" s="63" t="s">
        <v>1269</v>
      </c>
      <c r="D671" s="63" t="s">
        <v>1965</v>
      </c>
      <c r="E671" s="63" t="s">
        <v>1050</v>
      </c>
      <c r="F671" s="63" t="s">
        <v>1270</v>
      </c>
      <c r="G671" s="63" t="s">
        <v>1087</v>
      </c>
      <c r="H671" s="63" t="s">
        <v>1053</v>
      </c>
      <c r="I671" s="63" t="s">
        <v>1054</v>
      </c>
      <c r="J671" s="64">
        <v>90</v>
      </c>
      <c r="K671">
        <v>1</v>
      </c>
      <c r="L671">
        <v>0</v>
      </c>
      <c r="M671">
        <v>0</v>
      </c>
      <c r="N671">
        <v>0</v>
      </c>
      <c r="O671" s="64">
        <v>90</v>
      </c>
    </row>
    <row r="672" spans="1:15">
      <c r="A672" s="63" t="s">
        <v>31</v>
      </c>
      <c r="B672" s="63" t="s">
        <v>339</v>
      </c>
      <c r="C672" s="63" t="s">
        <v>1121</v>
      </c>
      <c r="D672" s="63" t="s">
        <v>1122</v>
      </c>
      <c r="E672" s="63" t="s">
        <v>2003</v>
      </c>
      <c r="F672" s="63" t="s">
        <v>1124</v>
      </c>
      <c r="G672" s="63" t="s">
        <v>1087</v>
      </c>
      <c r="H672" s="63" t="s">
        <v>1125</v>
      </c>
      <c r="I672" s="63" t="s">
        <v>1054</v>
      </c>
      <c r="J672" s="64">
        <v>50</v>
      </c>
      <c r="K672">
        <v>1</v>
      </c>
      <c r="L672">
        <v>1</v>
      </c>
      <c r="M672">
        <v>1</v>
      </c>
      <c r="N672">
        <v>1</v>
      </c>
      <c r="O672" s="64">
        <v>200</v>
      </c>
    </row>
    <row r="673" spans="1:15">
      <c r="A673" s="63" t="s">
        <v>31</v>
      </c>
      <c r="B673" s="63" t="s">
        <v>346</v>
      </c>
      <c r="C673" s="63" t="s">
        <v>1100</v>
      </c>
      <c r="D673" s="63" t="s">
        <v>1965</v>
      </c>
      <c r="E673" s="63" t="s">
        <v>1050</v>
      </c>
      <c r="F673" s="63" t="s">
        <v>1101</v>
      </c>
      <c r="G673" s="63" t="s">
        <v>1087</v>
      </c>
      <c r="H673" s="63" t="s">
        <v>1053</v>
      </c>
      <c r="I673" s="63" t="s">
        <v>1054</v>
      </c>
      <c r="J673" s="64">
        <v>3000</v>
      </c>
      <c r="K673">
        <v>1</v>
      </c>
      <c r="L673">
        <v>1</v>
      </c>
      <c r="M673">
        <v>1</v>
      </c>
      <c r="N673">
        <v>1</v>
      </c>
      <c r="O673" s="64">
        <v>12000</v>
      </c>
    </row>
    <row r="674" spans="1:15">
      <c r="A674" s="63" t="s">
        <v>31</v>
      </c>
      <c r="B674" s="63" t="s">
        <v>346</v>
      </c>
      <c r="C674" s="63" t="s">
        <v>1098</v>
      </c>
      <c r="D674" s="63" t="s">
        <v>1921</v>
      </c>
      <c r="E674" s="63" t="s">
        <v>1094</v>
      </c>
      <c r="F674" s="63" t="s">
        <v>1099</v>
      </c>
      <c r="G674" s="63" t="s">
        <v>1087</v>
      </c>
      <c r="H674" s="63" t="s">
        <v>1096</v>
      </c>
      <c r="I674" s="63" t="s">
        <v>1097</v>
      </c>
      <c r="J674" s="64">
        <v>14000</v>
      </c>
      <c r="K674">
        <v>1</v>
      </c>
      <c r="L674">
        <v>0</v>
      </c>
      <c r="M674">
        <v>0</v>
      </c>
      <c r="N674">
        <v>0</v>
      </c>
      <c r="O674" s="64">
        <v>14000</v>
      </c>
    </row>
    <row r="675" spans="1:15">
      <c r="A675" s="63" t="s">
        <v>31</v>
      </c>
      <c r="B675" s="63" t="s">
        <v>346</v>
      </c>
      <c r="C675" s="63" t="s">
        <v>1169</v>
      </c>
      <c r="D675" s="63" t="s">
        <v>1921</v>
      </c>
      <c r="E675" s="63" t="s">
        <v>1094</v>
      </c>
      <c r="F675" s="63" t="s">
        <v>1170</v>
      </c>
      <c r="G675" s="63" t="s">
        <v>1087</v>
      </c>
      <c r="H675" s="63" t="s">
        <v>1096</v>
      </c>
      <c r="I675" s="63" t="s">
        <v>1097</v>
      </c>
      <c r="J675" s="64">
        <v>4000</v>
      </c>
      <c r="K675">
        <v>0</v>
      </c>
      <c r="L675">
        <v>1</v>
      </c>
      <c r="M675">
        <v>0</v>
      </c>
      <c r="N675">
        <v>0</v>
      </c>
      <c r="O675" s="64">
        <v>4000</v>
      </c>
    </row>
    <row r="676" spans="1:15">
      <c r="A676" s="63" t="s">
        <v>83</v>
      </c>
      <c r="B676" s="63" t="s">
        <v>972</v>
      </c>
      <c r="C676" s="63" t="s">
        <v>1102</v>
      </c>
      <c r="D676" s="63" t="s">
        <v>1906</v>
      </c>
      <c r="E676" s="63" t="s">
        <v>1067</v>
      </c>
      <c r="F676" s="63" t="s">
        <v>1104</v>
      </c>
      <c r="G676" s="63" t="s">
        <v>1105</v>
      </c>
      <c r="H676" s="63" t="s">
        <v>1070</v>
      </c>
      <c r="I676" s="63" t="s">
        <v>1054</v>
      </c>
      <c r="J676" s="64">
        <v>200</v>
      </c>
      <c r="K676">
        <v>16</v>
      </c>
      <c r="L676">
        <v>10</v>
      </c>
      <c r="M676">
        <v>10</v>
      </c>
      <c r="N676">
        <v>8</v>
      </c>
      <c r="O676" s="64">
        <v>8800</v>
      </c>
    </row>
    <row r="677" spans="1:15">
      <c r="A677" s="63" t="s">
        <v>83</v>
      </c>
      <c r="B677" s="63" t="s">
        <v>972</v>
      </c>
      <c r="C677" s="63" t="s">
        <v>1049</v>
      </c>
      <c r="D677" s="63" t="s">
        <v>1965</v>
      </c>
      <c r="E677" s="63" t="s">
        <v>1050</v>
      </c>
      <c r="F677" s="63" t="s">
        <v>1051</v>
      </c>
      <c r="G677" s="63" t="s">
        <v>1052</v>
      </c>
      <c r="H677" s="63" t="s">
        <v>1053</v>
      </c>
      <c r="I677" s="63" t="s">
        <v>1054</v>
      </c>
      <c r="J677" s="64">
        <v>50</v>
      </c>
      <c r="K677">
        <v>10</v>
      </c>
      <c r="L677">
        <v>3</v>
      </c>
      <c r="M677">
        <v>3</v>
      </c>
      <c r="N677">
        <v>3</v>
      </c>
      <c r="O677" s="64">
        <v>950</v>
      </c>
    </row>
    <row r="678" spans="1:15">
      <c r="A678" s="63" t="s">
        <v>83</v>
      </c>
      <c r="B678" s="63" t="s">
        <v>972</v>
      </c>
      <c r="C678" s="63" t="s">
        <v>1075</v>
      </c>
      <c r="D678" s="63" t="s">
        <v>1965</v>
      </c>
      <c r="E678" s="63" t="s">
        <v>1050</v>
      </c>
      <c r="F678" s="63" t="s">
        <v>1076</v>
      </c>
      <c r="G678" s="63" t="s">
        <v>1052</v>
      </c>
      <c r="H678" s="63" t="s">
        <v>1053</v>
      </c>
      <c r="I678" s="63" t="s">
        <v>1054</v>
      </c>
      <c r="J678" s="64">
        <v>500</v>
      </c>
      <c r="K678">
        <v>3</v>
      </c>
      <c r="L678">
        <v>0</v>
      </c>
      <c r="M678">
        <v>0</v>
      </c>
      <c r="N678">
        <v>0</v>
      </c>
      <c r="O678" s="64">
        <v>1500</v>
      </c>
    </row>
    <row r="679" spans="1:15">
      <c r="A679" s="63" t="s">
        <v>83</v>
      </c>
      <c r="B679" s="63" t="s">
        <v>972</v>
      </c>
      <c r="C679" s="63" t="s">
        <v>1134</v>
      </c>
      <c r="D679" s="63" t="s">
        <v>1969</v>
      </c>
      <c r="E679" s="63" t="s">
        <v>1135</v>
      </c>
      <c r="F679" s="63" t="s">
        <v>1136</v>
      </c>
      <c r="G679" s="63" t="s">
        <v>1137</v>
      </c>
      <c r="H679" s="63" t="s">
        <v>1138</v>
      </c>
      <c r="I679" s="63" t="s">
        <v>1089</v>
      </c>
      <c r="J679" s="64">
        <v>500</v>
      </c>
      <c r="K679">
        <v>3</v>
      </c>
      <c r="L679">
        <v>2</v>
      </c>
      <c r="M679">
        <v>2</v>
      </c>
      <c r="N679">
        <v>2</v>
      </c>
      <c r="O679" s="64">
        <v>4500</v>
      </c>
    </row>
    <row r="680" spans="1:15">
      <c r="A680" s="63" t="s">
        <v>59</v>
      </c>
      <c r="B680" s="63" t="s">
        <v>737</v>
      </c>
      <c r="C680" s="63" t="s">
        <v>1049</v>
      </c>
      <c r="D680" s="63" t="s">
        <v>1965</v>
      </c>
      <c r="E680" s="63" t="s">
        <v>1050</v>
      </c>
      <c r="F680" s="63" t="s">
        <v>1051</v>
      </c>
      <c r="G680" s="63" t="s">
        <v>1052</v>
      </c>
      <c r="H680" s="63" t="s">
        <v>1053</v>
      </c>
      <c r="I680" s="63" t="s">
        <v>1054</v>
      </c>
      <c r="J680" s="64">
        <v>50</v>
      </c>
      <c r="K680">
        <v>3</v>
      </c>
      <c r="L680">
        <v>6</v>
      </c>
      <c r="M680">
        <v>1</v>
      </c>
      <c r="N680">
        <v>0</v>
      </c>
      <c r="O680" s="64">
        <v>500</v>
      </c>
    </row>
    <row r="681" spans="1:15">
      <c r="A681" s="63" t="s">
        <v>83</v>
      </c>
      <c r="B681" s="63" t="s">
        <v>973</v>
      </c>
      <c r="C681" s="63" t="s">
        <v>1265</v>
      </c>
      <c r="D681" s="63" t="s">
        <v>1912</v>
      </c>
      <c r="E681" s="63" t="s">
        <v>2007</v>
      </c>
      <c r="F681" s="63" t="s">
        <v>1267</v>
      </c>
      <c r="G681" s="63" t="s">
        <v>1087</v>
      </c>
      <c r="H681" s="63" t="s">
        <v>1268</v>
      </c>
      <c r="I681" s="63" t="s">
        <v>1054</v>
      </c>
      <c r="J681" s="64">
        <v>1000</v>
      </c>
      <c r="K681">
        <v>10</v>
      </c>
      <c r="L681">
        <v>0</v>
      </c>
      <c r="M681">
        <v>0</v>
      </c>
      <c r="N681">
        <v>0</v>
      </c>
      <c r="O681" s="64">
        <v>10000</v>
      </c>
    </row>
    <row r="682" spans="1:15">
      <c r="A682" s="63" t="s">
        <v>83</v>
      </c>
      <c r="B682" s="63" t="s">
        <v>973</v>
      </c>
      <c r="C682" s="63" t="s">
        <v>1134</v>
      </c>
      <c r="D682" s="63" t="s">
        <v>1969</v>
      </c>
      <c r="E682" s="63" t="s">
        <v>1135</v>
      </c>
      <c r="F682" s="63" t="s">
        <v>1136</v>
      </c>
      <c r="G682" s="63" t="s">
        <v>1137</v>
      </c>
      <c r="H682" s="63" t="s">
        <v>1138</v>
      </c>
      <c r="I682" s="63" t="s">
        <v>1089</v>
      </c>
      <c r="J682" s="64">
        <v>500</v>
      </c>
      <c r="K682">
        <v>2</v>
      </c>
      <c r="L682">
        <v>2</v>
      </c>
      <c r="M682">
        <v>0</v>
      </c>
      <c r="N682">
        <v>2</v>
      </c>
      <c r="O682" s="64">
        <v>3000</v>
      </c>
    </row>
    <row r="683" spans="1:15">
      <c r="A683" s="63" t="s">
        <v>83</v>
      </c>
      <c r="B683" s="63" t="s">
        <v>973</v>
      </c>
      <c r="C683" s="63" t="s">
        <v>1060</v>
      </c>
      <c r="D683" s="63" t="s">
        <v>1061</v>
      </c>
      <c r="E683" s="63" t="s">
        <v>1050</v>
      </c>
      <c r="F683" s="63" t="s">
        <v>1062</v>
      </c>
      <c r="G683" s="63" t="s">
        <v>1063</v>
      </c>
      <c r="H683" s="63" t="s">
        <v>1064</v>
      </c>
      <c r="I683" s="63" t="s">
        <v>1054</v>
      </c>
      <c r="J683" s="64">
        <v>300</v>
      </c>
      <c r="K683">
        <v>9</v>
      </c>
      <c r="L683">
        <v>9</v>
      </c>
      <c r="M683">
        <v>0</v>
      </c>
      <c r="N683">
        <v>5</v>
      </c>
      <c r="O683" s="64">
        <v>6900</v>
      </c>
    </row>
    <row r="684" spans="1:15">
      <c r="A684" s="63" t="s">
        <v>83</v>
      </c>
      <c r="B684" s="63" t="s">
        <v>974</v>
      </c>
      <c r="C684" s="63" t="s">
        <v>1265</v>
      </c>
      <c r="D684" s="63" t="s">
        <v>1912</v>
      </c>
      <c r="E684" s="63" t="s">
        <v>2007</v>
      </c>
      <c r="F684" s="63" t="s">
        <v>1267</v>
      </c>
      <c r="G684" s="63" t="s">
        <v>1087</v>
      </c>
      <c r="H684" s="63" t="s">
        <v>1268</v>
      </c>
      <c r="I684" s="63" t="s">
        <v>1054</v>
      </c>
      <c r="J684" s="64">
        <v>1000</v>
      </c>
      <c r="K684">
        <v>3</v>
      </c>
      <c r="L684">
        <v>0</v>
      </c>
      <c r="M684">
        <v>3</v>
      </c>
      <c r="N684">
        <v>0</v>
      </c>
      <c r="O684" s="64">
        <v>6000</v>
      </c>
    </row>
    <row r="685" spans="1:15">
      <c r="A685" s="63" t="s">
        <v>83</v>
      </c>
      <c r="B685" s="63" t="s">
        <v>974</v>
      </c>
      <c r="C685" s="63" t="s">
        <v>1134</v>
      </c>
      <c r="D685" s="63" t="s">
        <v>1969</v>
      </c>
      <c r="E685" s="63" t="s">
        <v>1135</v>
      </c>
      <c r="F685" s="63" t="s">
        <v>1136</v>
      </c>
      <c r="G685" s="63" t="s">
        <v>1137</v>
      </c>
      <c r="H685" s="63" t="s">
        <v>1138</v>
      </c>
      <c r="I685" s="63" t="s">
        <v>1089</v>
      </c>
      <c r="J685" s="64">
        <v>500</v>
      </c>
      <c r="K685">
        <v>1</v>
      </c>
      <c r="L685">
        <v>2</v>
      </c>
      <c r="M685">
        <v>2</v>
      </c>
      <c r="N685">
        <v>0</v>
      </c>
      <c r="O685" s="64">
        <v>2500</v>
      </c>
    </row>
    <row r="686" spans="1:15">
      <c r="A686" s="63" t="s">
        <v>59</v>
      </c>
      <c r="B686" s="63" t="s">
        <v>737</v>
      </c>
      <c r="C686" s="63" t="s">
        <v>1289</v>
      </c>
      <c r="D686" s="63" t="s">
        <v>1969</v>
      </c>
      <c r="E686" s="63" t="s">
        <v>1135</v>
      </c>
      <c r="F686" s="63" t="s">
        <v>1290</v>
      </c>
      <c r="G686" s="63" t="s">
        <v>1087</v>
      </c>
      <c r="H686" s="63" t="s">
        <v>1138</v>
      </c>
      <c r="I686" s="63" t="s">
        <v>1089</v>
      </c>
      <c r="J686" s="64">
        <v>1000</v>
      </c>
      <c r="K686">
        <v>1</v>
      </c>
      <c r="L686">
        <v>2</v>
      </c>
      <c r="M686">
        <v>2</v>
      </c>
      <c r="N686">
        <v>0</v>
      </c>
      <c r="O686" s="64">
        <v>5000</v>
      </c>
    </row>
    <row r="687" spans="1:15">
      <c r="A687" s="63" t="s">
        <v>59</v>
      </c>
      <c r="B687" s="63" t="s">
        <v>737</v>
      </c>
      <c r="C687" s="63" t="s">
        <v>1285</v>
      </c>
      <c r="D687" s="63" t="s">
        <v>1248</v>
      </c>
      <c r="E687" s="63" t="s">
        <v>1249</v>
      </c>
      <c r="F687" s="63" t="s">
        <v>1286</v>
      </c>
      <c r="G687" s="63" t="s">
        <v>1087</v>
      </c>
      <c r="H687" s="63" t="s">
        <v>1251</v>
      </c>
      <c r="I687" s="63" t="s">
        <v>1054</v>
      </c>
      <c r="J687" s="64">
        <v>1500</v>
      </c>
      <c r="K687">
        <v>1</v>
      </c>
      <c r="L687">
        <v>0</v>
      </c>
      <c r="M687">
        <v>0</v>
      </c>
      <c r="N687">
        <v>0</v>
      </c>
      <c r="O687" s="64">
        <v>1500</v>
      </c>
    </row>
    <row r="688" spans="1:15">
      <c r="A688" s="63" t="s">
        <v>59</v>
      </c>
      <c r="B688" s="63" t="s">
        <v>737</v>
      </c>
      <c r="C688" s="63" t="s">
        <v>1415</v>
      </c>
      <c r="D688" s="63" t="s">
        <v>1149</v>
      </c>
      <c r="E688" s="63" t="s">
        <v>2005</v>
      </c>
      <c r="F688" s="63" t="s">
        <v>1416</v>
      </c>
      <c r="G688" s="63" t="s">
        <v>1087</v>
      </c>
      <c r="H688" s="63" t="s">
        <v>1151</v>
      </c>
      <c r="I688" s="63" t="s">
        <v>1054</v>
      </c>
      <c r="J688" s="64">
        <v>500</v>
      </c>
      <c r="K688">
        <v>2</v>
      </c>
      <c r="L688">
        <v>2</v>
      </c>
      <c r="M688">
        <v>2</v>
      </c>
      <c r="N688">
        <v>0</v>
      </c>
      <c r="O688" s="64">
        <v>3000</v>
      </c>
    </row>
    <row r="689" spans="1:15">
      <c r="A689" s="63" t="s">
        <v>59</v>
      </c>
      <c r="B689" s="63" t="s">
        <v>737</v>
      </c>
      <c r="C689" s="63" t="s">
        <v>1236</v>
      </c>
      <c r="D689" s="63" t="s">
        <v>1149</v>
      </c>
      <c r="E689" s="63" t="s">
        <v>2005</v>
      </c>
      <c r="F689" s="63" t="s">
        <v>1237</v>
      </c>
      <c r="G689" s="63"/>
      <c r="H689" s="63" t="s">
        <v>1151</v>
      </c>
      <c r="I689" s="63" t="s">
        <v>1054</v>
      </c>
      <c r="J689" s="64">
        <v>500</v>
      </c>
      <c r="K689">
        <v>1</v>
      </c>
      <c r="L689">
        <v>3</v>
      </c>
      <c r="M689">
        <v>0</v>
      </c>
      <c r="N689">
        <v>0</v>
      </c>
      <c r="O689" s="64">
        <v>2000</v>
      </c>
    </row>
    <row r="690" spans="1:15">
      <c r="A690" s="63" t="s">
        <v>59</v>
      </c>
      <c r="B690" s="63" t="s">
        <v>737</v>
      </c>
      <c r="C690" s="63" t="s">
        <v>1271</v>
      </c>
      <c r="D690" s="63" t="s">
        <v>1967</v>
      </c>
      <c r="E690" s="63" t="s">
        <v>1050</v>
      </c>
      <c r="F690" s="63" t="s">
        <v>1272</v>
      </c>
      <c r="G690" s="63" t="s">
        <v>1087</v>
      </c>
      <c r="H690" s="63" t="s">
        <v>1053</v>
      </c>
      <c r="I690" s="63" t="s">
        <v>1054</v>
      </c>
      <c r="J690" s="64">
        <v>2000</v>
      </c>
      <c r="K690">
        <v>0</v>
      </c>
      <c r="L690">
        <v>3</v>
      </c>
      <c r="M690">
        <v>0</v>
      </c>
      <c r="N690">
        <v>0</v>
      </c>
      <c r="O690" s="64">
        <v>6000</v>
      </c>
    </row>
    <row r="691" spans="1:15">
      <c r="A691" s="63" t="s">
        <v>59</v>
      </c>
      <c r="B691" s="63" t="s">
        <v>737</v>
      </c>
      <c r="C691" s="63" t="s">
        <v>1108</v>
      </c>
      <c r="D691" s="63" t="s">
        <v>1965</v>
      </c>
      <c r="E691" s="63" t="s">
        <v>1050</v>
      </c>
      <c r="F691" s="63" t="s">
        <v>1109</v>
      </c>
      <c r="G691" s="63" t="s">
        <v>1052</v>
      </c>
      <c r="H691" s="63" t="s">
        <v>1053</v>
      </c>
      <c r="I691" s="63" t="s">
        <v>1054</v>
      </c>
      <c r="J691" s="64">
        <v>600</v>
      </c>
      <c r="K691">
        <v>3</v>
      </c>
      <c r="L691">
        <v>3</v>
      </c>
      <c r="M691">
        <v>3</v>
      </c>
      <c r="N691">
        <v>0</v>
      </c>
      <c r="O691" s="64">
        <v>5400</v>
      </c>
    </row>
    <row r="692" spans="1:15">
      <c r="A692" s="63" t="s">
        <v>59</v>
      </c>
      <c r="B692" s="63" t="s">
        <v>737</v>
      </c>
      <c r="C692" s="63" t="s">
        <v>1469</v>
      </c>
      <c r="D692" s="63" t="s">
        <v>1253</v>
      </c>
      <c r="E692" s="63" t="s">
        <v>1254</v>
      </c>
      <c r="F692" s="63" t="s">
        <v>1470</v>
      </c>
      <c r="G692" s="63" t="s">
        <v>1058</v>
      </c>
      <c r="H692" s="63" t="s">
        <v>1256</v>
      </c>
      <c r="I692" s="63" t="s">
        <v>1054</v>
      </c>
      <c r="J692" s="64">
        <v>200</v>
      </c>
      <c r="K692">
        <v>2</v>
      </c>
      <c r="L692">
        <v>3</v>
      </c>
      <c r="M692">
        <v>3</v>
      </c>
      <c r="N692">
        <v>0</v>
      </c>
      <c r="O692" s="64">
        <v>1600</v>
      </c>
    </row>
    <row r="693" spans="1:15">
      <c r="A693" s="63" t="s">
        <v>59</v>
      </c>
      <c r="B693" s="63" t="s">
        <v>737</v>
      </c>
      <c r="C693" s="63" t="s">
        <v>1112</v>
      </c>
      <c r="D693" s="63" t="s">
        <v>1968</v>
      </c>
      <c r="E693" s="63" t="s">
        <v>1113</v>
      </c>
      <c r="F693" s="63" t="s">
        <v>1114</v>
      </c>
      <c r="G693" s="63" t="s">
        <v>1087</v>
      </c>
      <c r="H693" s="63" t="s">
        <v>1115</v>
      </c>
      <c r="I693" s="63" t="s">
        <v>1097</v>
      </c>
      <c r="J693" s="64">
        <v>5000</v>
      </c>
      <c r="K693">
        <v>2</v>
      </c>
      <c r="L693">
        <v>0</v>
      </c>
      <c r="M693">
        <v>0</v>
      </c>
      <c r="N693">
        <v>0</v>
      </c>
      <c r="O693" s="64">
        <v>10000</v>
      </c>
    </row>
    <row r="694" spans="1:15">
      <c r="A694" s="63" t="s">
        <v>29</v>
      </c>
      <c r="B694" s="63" t="s">
        <v>308</v>
      </c>
      <c r="C694" s="63" t="s">
        <v>1471</v>
      </c>
      <c r="D694" s="63" t="s">
        <v>1968</v>
      </c>
      <c r="E694" s="63" t="s">
        <v>1113</v>
      </c>
      <c r="F694" s="63" t="s">
        <v>1472</v>
      </c>
      <c r="G694" s="63" t="s">
        <v>1087</v>
      </c>
      <c r="H694" s="63" t="s">
        <v>1115</v>
      </c>
      <c r="I694" s="63" t="s">
        <v>1097</v>
      </c>
      <c r="J694" s="64">
        <v>5000</v>
      </c>
      <c r="K694">
        <v>0</v>
      </c>
      <c r="L694">
        <v>3</v>
      </c>
      <c r="M694">
        <v>0</v>
      </c>
      <c r="N694">
        <v>0</v>
      </c>
      <c r="O694" s="64">
        <v>15000</v>
      </c>
    </row>
    <row r="695" spans="1:15">
      <c r="A695" s="63" t="s">
        <v>83</v>
      </c>
      <c r="B695" s="63" t="s">
        <v>975</v>
      </c>
      <c r="C695" s="63" t="s">
        <v>1366</v>
      </c>
      <c r="D695" s="63" t="s">
        <v>1912</v>
      </c>
      <c r="E695" s="63" t="s">
        <v>2007</v>
      </c>
      <c r="F695" s="63" t="s">
        <v>1367</v>
      </c>
      <c r="G695" s="63" t="s">
        <v>1087</v>
      </c>
      <c r="H695" s="63" t="s">
        <v>1268</v>
      </c>
      <c r="I695" s="63" t="s">
        <v>1054</v>
      </c>
      <c r="J695" s="64">
        <v>1000</v>
      </c>
      <c r="K695">
        <v>10</v>
      </c>
      <c r="L695">
        <v>0</v>
      </c>
      <c r="M695">
        <v>0</v>
      </c>
      <c r="N695">
        <v>0</v>
      </c>
      <c r="O695" s="64">
        <v>10000</v>
      </c>
    </row>
    <row r="696" spans="1:15">
      <c r="A696" s="63" t="s">
        <v>83</v>
      </c>
      <c r="B696" s="63" t="s">
        <v>975</v>
      </c>
      <c r="C696" s="63" t="s">
        <v>1134</v>
      </c>
      <c r="D696" s="63" t="s">
        <v>1969</v>
      </c>
      <c r="E696" s="63" t="s">
        <v>1135</v>
      </c>
      <c r="F696" s="63" t="s">
        <v>1136</v>
      </c>
      <c r="G696" s="63" t="s">
        <v>1137</v>
      </c>
      <c r="H696" s="63" t="s">
        <v>1138</v>
      </c>
      <c r="I696" s="63" t="s">
        <v>1089</v>
      </c>
      <c r="J696" s="64">
        <v>500</v>
      </c>
      <c r="K696">
        <v>1</v>
      </c>
      <c r="L696">
        <v>1</v>
      </c>
      <c r="M696">
        <v>5</v>
      </c>
      <c r="N696">
        <v>1</v>
      </c>
      <c r="O696" s="64">
        <v>4000</v>
      </c>
    </row>
    <row r="697" spans="1:15">
      <c r="A697" s="63" t="s">
        <v>83</v>
      </c>
      <c r="B697" s="63" t="s">
        <v>975</v>
      </c>
      <c r="C697" s="63" t="s">
        <v>1423</v>
      </c>
      <c r="D697" s="63" t="s">
        <v>1296</v>
      </c>
      <c r="E697" s="63" t="s">
        <v>1297</v>
      </c>
      <c r="F697" s="63" t="s">
        <v>1424</v>
      </c>
      <c r="G697" s="63" t="s">
        <v>1087</v>
      </c>
      <c r="H697" s="63" t="s">
        <v>1299</v>
      </c>
      <c r="I697" s="63" t="s">
        <v>1054</v>
      </c>
      <c r="J697" s="64">
        <v>2500</v>
      </c>
      <c r="K697">
        <v>0</v>
      </c>
      <c r="L697">
        <v>0</v>
      </c>
      <c r="M697">
        <v>0</v>
      </c>
      <c r="N697">
        <v>5</v>
      </c>
      <c r="O697" s="64">
        <v>12500</v>
      </c>
    </row>
    <row r="698" spans="1:15">
      <c r="A698" s="63" t="s">
        <v>83</v>
      </c>
      <c r="B698" s="63" t="s">
        <v>975</v>
      </c>
      <c r="C698" s="63" t="s">
        <v>1473</v>
      </c>
      <c r="D698" s="63" t="s">
        <v>1163</v>
      </c>
      <c r="E698" s="63" t="s">
        <v>1164</v>
      </c>
      <c r="F698" s="63" t="s">
        <v>1474</v>
      </c>
      <c r="G698" s="63" t="s">
        <v>1087</v>
      </c>
      <c r="H698" s="63" t="s">
        <v>1166</v>
      </c>
      <c r="I698" s="63" t="s">
        <v>1097</v>
      </c>
      <c r="J698" s="64">
        <v>3000</v>
      </c>
      <c r="K698">
        <v>1</v>
      </c>
      <c r="L698">
        <v>0</v>
      </c>
      <c r="M698">
        <v>0</v>
      </c>
      <c r="N698">
        <v>0</v>
      </c>
      <c r="O698" s="64">
        <v>3000</v>
      </c>
    </row>
    <row r="699" spans="1:15">
      <c r="A699" s="63" t="s">
        <v>83</v>
      </c>
      <c r="B699" s="63" t="s">
        <v>975</v>
      </c>
      <c r="C699" s="63" t="s">
        <v>1084</v>
      </c>
      <c r="D699" s="63" t="s">
        <v>1085</v>
      </c>
      <c r="E699" s="63" t="s">
        <v>1085</v>
      </c>
      <c r="F699" s="63" t="s">
        <v>1086</v>
      </c>
      <c r="G699" s="63" t="s">
        <v>1087</v>
      </c>
      <c r="H699" s="63" t="s">
        <v>1088</v>
      </c>
      <c r="I699" s="63" t="s">
        <v>1089</v>
      </c>
      <c r="J699" s="64">
        <v>400</v>
      </c>
      <c r="K699">
        <v>150</v>
      </c>
      <c r="L699">
        <v>150</v>
      </c>
      <c r="M699">
        <v>150</v>
      </c>
      <c r="N699">
        <v>150</v>
      </c>
      <c r="O699" s="64">
        <v>240000</v>
      </c>
    </row>
    <row r="700" spans="1:15">
      <c r="A700" s="63" t="s">
        <v>83</v>
      </c>
      <c r="B700" s="63" t="s">
        <v>975</v>
      </c>
      <c r="C700" s="63" t="s">
        <v>1475</v>
      </c>
      <c r="D700" s="63" t="s">
        <v>1476</v>
      </c>
      <c r="E700" s="63" t="s">
        <v>1476</v>
      </c>
      <c r="F700" s="63" t="s">
        <v>1477</v>
      </c>
      <c r="G700" s="63" t="s">
        <v>1087</v>
      </c>
      <c r="H700" s="63" t="s">
        <v>1478</v>
      </c>
      <c r="I700" s="63" t="s">
        <v>1097</v>
      </c>
      <c r="J700" s="64">
        <v>2000</v>
      </c>
      <c r="K700">
        <v>1</v>
      </c>
      <c r="L700">
        <v>0</v>
      </c>
      <c r="M700">
        <v>0</v>
      </c>
      <c r="N700">
        <v>0</v>
      </c>
      <c r="O700" s="64">
        <v>2000</v>
      </c>
    </row>
    <row r="701" spans="1:15">
      <c r="A701" s="63" t="s">
        <v>83</v>
      </c>
      <c r="B701" s="63" t="s">
        <v>975</v>
      </c>
      <c r="C701" s="63" t="s">
        <v>1387</v>
      </c>
      <c r="D701" s="63" t="s">
        <v>1296</v>
      </c>
      <c r="E701" s="63" t="s">
        <v>1297</v>
      </c>
      <c r="F701" s="63" t="s">
        <v>1388</v>
      </c>
      <c r="G701" s="63" t="s">
        <v>1087</v>
      </c>
      <c r="H701" s="63" t="s">
        <v>1299</v>
      </c>
      <c r="I701" s="63" t="s">
        <v>1054</v>
      </c>
      <c r="J701" s="64">
        <v>500</v>
      </c>
      <c r="K701">
        <v>3</v>
      </c>
      <c r="L701">
        <v>0</v>
      </c>
      <c r="M701">
        <v>5</v>
      </c>
      <c r="N701">
        <v>0</v>
      </c>
      <c r="O701" s="64">
        <v>4000</v>
      </c>
    </row>
    <row r="702" spans="1:15">
      <c r="A702" s="63" t="s">
        <v>83</v>
      </c>
      <c r="B702" s="63" t="s">
        <v>975</v>
      </c>
      <c r="C702" s="63" t="s">
        <v>1397</v>
      </c>
      <c r="D702" s="63" t="s">
        <v>1296</v>
      </c>
      <c r="E702" s="63" t="s">
        <v>1297</v>
      </c>
      <c r="F702" s="63" t="s">
        <v>1398</v>
      </c>
      <c r="G702" s="63" t="s">
        <v>1087</v>
      </c>
      <c r="H702" s="63" t="s">
        <v>1299</v>
      </c>
      <c r="I702" s="63" t="s">
        <v>1054</v>
      </c>
      <c r="J702" s="64">
        <v>1000</v>
      </c>
      <c r="K702">
        <v>2</v>
      </c>
      <c r="L702">
        <v>2</v>
      </c>
      <c r="M702">
        <v>0</v>
      </c>
      <c r="N702">
        <v>0</v>
      </c>
      <c r="O702" s="64">
        <v>4000</v>
      </c>
    </row>
    <row r="703" spans="1:15">
      <c r="A703" s="63" t="s">
        <v>67</v>
      </c>
      <c r="B703" s="63" t="s">
        <v>833</v>
      </c>
      <c r="C703" s="63" t="s">
        <v>1079</v>
      </c>
      <c r="D703" s="63" t="s">
        <v>1906</v>
      </c>
      <c r="E703" s="63" t="s">
        <v>1067</v>
      </c>
      <c r="F703" s="63" t="s">
        <v>1080</v>
      </c>
      <c r="G703" s="63" t="s">
        <v>1081</v>
      </c>
      <c r="H703" s="63" t="s">
        <v>1070</v>
      </c>
      <c r="I703" s="63" t="s">
        <v>1054</v>
      </c>
      <c r="J703" s="64">
        <v>120</v>
      </c>
      <c r="K703">
        <v>5</v>
      </c>
      <c r="L703">
        <v>5</v>
      </c>
      <c r="M703">
        <v>5</v>
      </c>
      <c r="N703">
        <v>5</v>
      </c>
      <c r="O703" s="64">
        <v>2400</v>
      </c>
    </row>
    <row r="704" spans="1:15">
      <c r="A704" s="63" t="s">
        <v>83</v>
      </c>
      <c r="B704" s="63" t="s">
        <v>975</v>
      </c>
      <c r="C704" s="63" t="s">
        <v>1479</v>
      </c>
      <c r="D704" s="63" t="s">
        <v>1480</v>
      </c>
      <c r="E704" s="63" t="s">
        <v>2014</v>
      </c>
      <c r="F704" s="63" t="s">
        <v>1481</v>
      </c>
      <c r="G704" s="63" t="s">
        <v>1081</v>
      </c>
      <c r="H704" s="63" t="s">
        <v>1482</v>
      </c>
      <c r="I704" s="63" t="s">
        <v>1054</v>
      </c>
      <c r="J704" s="64">
        <v>250</v>
      </c>
      <c r="K704">
        <v>3</v>
      </c>
      <c r="L704">
        <v>2</v>
      </c>
      <c r="M704">
        <v>0</v>
      </c>
      <c r="N704">
        <v>0</v>
      </c>
      <c r="O704" s="64">
        <v>1250</v>
      </c>
    </row>
    <row r="705" spans="1:15">
      <c r="A705" s="63" t="s">
        <v>83</v>
      </c>
      <c r="B705" s="63" t="s">
        <v>976</v>
      </c>
      <c r="C705" s="63" t="s">
        <v>1407</v>
      </c>
      <c r="D705" s="63" t="s">
        <v>1912</v>
      </c>
      <c r="E705" s="63" t="s">
        <v>2007</v>
      </c>
      <c r="F705" s="63" t="s">
        <v>1408</v>
      </c>
      <c r="G705" s="63" t="s">
        <v>1087</v>
      </c>
      <c r="H705" s="63" t="s">
        <v>1268</v>
      </c>
      <c r="I705" s="63" t="s">
        <v>1054</v>
      </c>
      <c r="J705" s="64">
        <v>3000</v>
      </c>
      <c r="K705">
        <v>3</v>
      </c>
      <c r="L705">
        <v>0</v>
      </c>
      <c r="M705">
        <v>0</v>
      </c>
      <c r="N705">
        <v>0</v>
      </c>
      <c r="O705" s="64">
        <v>9000</v>
      </c>
    </row>
    <row r="706" spans="1:15">
      <c r="A706" s="63" t="s">
        <v>83</v>
      </c>
      <c r="B706" s="63" t="s">
        <v>976</v>
      </c>
      <c r="C706" s="63" t="s">
        <v>1405</v>
      </c>
      <c r="D706" s="63" t="s">
        <v>1912</v>
      </c>
      <c r="E706" s="63" t="s">
        <v>2007</v>
      </c>
      <c r="F706" s="63" t="s">
        <v>1406</v>
      </c>
      <c r="G706" s="63" t="s">
        <v>1087</v>
      </c>
      <c r="H706" s="63" t="s">
        <v>1268</v>
      </c>
      <c r="I706" s="63" t="s">
        <v>1054</v>
      </c>
      <c r="J706" s="64">
        <v>3000</v>
      </c>
      <c r="K706">
        <v>6</v>
      </c>
      <c r="L706">
        <v>0</v>
      </c>
      <c r="M706">
        <v>0</v>
      </c>
      <c r="N706">
        <v>0</v>
      </c>
      <c r="O706" s="64">
        <v>18000</v>
      </c>
    </row>
    <row r="707" spans="1:15">
      <c r="A707" s="63" t="s">
        <v>83</v>
      </c>
      <c r="B707" s="63" t="s">
        <v>976</v>
      </c>
      <c r="C707" s="63" t="s">
        <v>1265</v>
      </c>
      <c r="D707" s="63" t="s">
        <v>1912</v>
      </c>
      <c r="E707" s="63" t="s">
        <v>2007</v>
      </c>
      <c r="F707" s="63" t="s">
        <v>1267</v>
      </c>
      <c r="G707" s="63" t="s">
        <v>1087</v>
      </c>
      <c r="H707" s="63" t="s">
        <v>1268</v>
      </c>
      <c r="I707" s="63" t="s">
        <v>1054</v>
      </c>
      <c r="J707" s="64">
        <v>1000</v>
      </c>
      <c r="K707">
        <v>3</v>
      </c>
      <c r="L707">
        <v>0</v>
      </c>
      <c r="M707">
        <v>0</v>
      </c>
      <c r="N707">
        <v>0</v>
      </c>
      <c r="O707" s="64">
        <v>3000</v>
      </c>
    </row>
    <row r="708" spans="1:15">
      <c r="A708" s="63" t="s">
        <v>83</v>
      </c>
      <c r="B708" s="63" t="s">
        <v>976</v>
      </c>
      <c r="C708" s="63" t="s">
        <v>1483</v>
      </c>
      <c r="D708" s="63" t="s">
        <v>1484</v>
      </c>
      <c r="E708" s="63" t="s">
        <v>1485</v>
      </c>
      <c r="F708" s="63" t="s">
        <v>1486</v>
      </c>
      <c r="G708" s="63" t="s">
        <v>1087</v>
      </c>
      <c r="H708" s="63" t="s">
        <v>1487</v>
      </c>
      <c r="I708" s="63" t="s">
        <v>1054</v>
      </c>
      <c r="J708" s="64">
        <v>3000</v>
      </c>
      <c r="K708">
        <v>1</v>
      </c>
      <c r="L708">
        <v>0</v>
      </c>
      <c r="M708">
        <v>0</v>
      </c>
      <c r="N708">
        <v>0</v>
      </c>
      <c r="O708" s="64">
        <v>3000</v>
      </c>
    </row>
    <row r="709" spans="1:15">
      <c r="A709" s="63" t="s">
        <v>83</v>
      </c>
      <c r="B709" s="63" t="s">
        <v>976</v>
      </c>
      <c r="C709" s="63" t="s">
        <v>1134</v>
      </c>
      <c r="D709" s="63" t="s">
        <v>1969</v>
      </c>
      <c r="E709" s="63" t="s">
        <v>1135</v>
      </c>
      <c r="F709" s="63" t="s">
        <v>1136</v>
      </c>
      <c r="G709" s="63" t="s">
        <v>1137</v>
      </c>
      <c r="H709" s="63" t="s">
        <v>1138</v>
      </c>
      <c r="I709" s="63" t="s">
        <v>1089</v>
      </c>
      <c r="J709" s="64">
        <v>500</v>
      </c>
      <c r="K709">
        <v>1</v>
      </c>
      <c r="L709">
        <v>1</v>
      </c>
      <c r="M709">
        <v>1</v>
      </c>
      <c r="N709">
        <v>1</v>
      </c>
      <c r="O709" s="64">
        <v>2000</v>
      </c>
    </row>
    <row r="710" spans="1:15">
      <c r="A710" s="63" t="s">
        <v>83</v>
      </c>
      <c r="B710" s="63" t="s">
        <v>976</v>
      </c>
      <c r="C710" s="63" t="s">
        <v>1289</v>
      </c>
      <c r="D710" s="63" t="s">
        <v>1969</v>
      </c>
      <c r="E710" s="63" t="s">
        <v>1135</v>
      </c>
      <c r="F710" s="63" t="s">
        <v>1290</v>
      </c>
      <c r="G710" s="63" t="s">
        <v>1087</v>
      </c>
      <c r="H710" s="63" t="s">
        <v>1138</v>
      </c>
      <c r="I710" s="63" t="s">
        <v>1089</v>
      </c>
      <c r="J710" s="64">
        <v>1000</v>
      </c>
      <c r="K710">
        <v>2</v>
      </c>
      <c r="L710">
        <v>0</v>
      </c>
      <c r="M710">
        <v>2</v>
      </c>
      <c r="N710">
        <v>0</v>
      </c>
      <c r="O710" s="64">
        <v>4000</v>
      </c>
    </row>
    <row r="711" spans="1:15">
      <c r="A711" s="63" t="s">
        <v>83</v>
      </c>
      <c r="B711" s="63" t="s">
        <v>976</v>
      </c>
      <c r="C711" s="63" t="s">
        <v>1488</v>
      </c>
      <c r="D711" s="63" t="s">
        <v>1122</v>
      </c>
      <c r="E711" s="63" t="s">
        <v>2003</v>
      </c>
      <c r="F711" s="63" t="s">
        <v>1489</v>
      </c>
      <c r="G711" s="63" t="s">
        <v>1087</v>
      </c>
      <c r="H711" s="63" t="s">
        <v>1125</v>
      </c>
      <c r="I711" s="63" t="s">
        <v>1054</v>
      </c>
      <c r="J711" s="64">
        <v>8000</v>
      </c>
      <c r="K711">
        <v>1</v>
      </c>
      <c r="L711">
        <v>0</v>
      </c>
      <c r="M711">
        <v>1</v>
      </c>
      <c r="N711">
        <v>0</v>
      </c>
      <c r="O711" s="64">
        <v>16000</v>
      </c>
    </row>
    <row r="712" spans="1:15">
      <c r="A712" s="63" t="s">
        <v>83</v>
      </c>
      <c r="B712" s="63" t="s">
        <v>976</v>
      </c>
      <c r="C712" s="63" t="s">
        <v>1479</v>
      </c>
      <c r="D712" s="63" t="s">
        <v>1480</v>
      </c>
      <c r="E712" s="63" t="s">
        <v>2014</v>
      </c>
      <c r="F712" s="63" t="s">
        <v>1481</v>
      </c>
      <c r="G712" s="63" t="s">
        <v>1081</v>
      </c>
      <c r="H712" s="63" t="s">
        <v>1482</v>
      </c>
      <c r="I712" s="63" t="s">
        <v>1054</v>
      </c>
      <c r="J712" s="64">
        <v>250</v>
      </c>
      <c r="K712">
        <v>0</v>
      </c>
      <c r="L712">
        <v>2</v>
      </c>
      <c r="M712">
        <v>0</v>
      </c>
      <c r="N712">
        <v>2</v>
      </c>
      <c r="O712" s="64">
        <v>1000</v>
      </c>
    </row>
    <row r="713" spans="1:15">
      <c r="A713" s="63" t="s">
        <v>83</v>
      </c>
      <c r="B713" s="63" t="s">
        <v>976</v>
      </c>
      <c r="C713" s="63" t="s">
        <v>1490</v>
      </c>
      <c r="D713" s="63" t="s">
        <v>1480</v>
      </c>
      <c r="E713" s="63" t="s">
        <v>2014</v>
      </c>
      <c r="F713" s="63" t="s">
        <v>1491</v>
      </c>
      <c r="G713" s="63" t="s">
        <v>1081</v>
      </c>
      <c r="H713" s="63" t="s">
        <v>1482</v>
      </c>
      <c r="I713" s="63" t="s">
        <v>1054</v>
      </c>
      <c r="J713" s="64">
        <v>400</v>
      </c>
      <c r="K713">
        <v>0</v>
      </c>
      <c r="L713">
        <v>3</v>
      </c>
      <c r="M713">
        <v>0</v>
      </c>
      <c r="N713">
        <v>3</v>
      </c>
      <c r="O713" s="64">
        <v>2400</v>
      </c>
    </row>
    <row r="714" spans="1:15">
      <c r="A714" s="63" t="s">
        <v>83</v>
      </c>
      <c r="B714" s="63" t="s">
        <v>976</v>
      </c>
      <c r="C714" s="63" t="s">
        <v>1492</v>
      </c>
      <c r="D714" s="63" t="s">
        <v>1480</v>
      </c>
      <c r="E714" s="63" t="s">
        <v>2014</v>
      </c>
      <c r="F714" s="63" t="s">
        <v>1493</v>
      </c>
      <c r="G714" s="63" t="s">
        <v>1081</v>
      </c>
      <c r="H714" s="63" t="s">
        <v>1482</v>
      </c>
      <c r="I714" s="63" t="s">
        <v>1054</v>
      </c>
      <c r="J714" s="64">
        <v>400</v>
      </c>
      <c r="K714">
        <v>0</v>
      </c>
      <c r="L714">
        <v>3</v>
      </c>
      <c r="M714">
        <v>0</v>
      </c>
      <c r="N714">
        <v>3</v>
      </c>
      <c r="O714" s="64">
        <v>2400</v>
      </c>
    </row>
    <row r="715" spans="1:15">
      <c r="A715" s="63" t="s">
        <v>83</v>
      </c>
      <c r="B715" s="63" t="s">
        <v>976</v>
      </c>
      <c r="C715" s="63" t="s">
        <v>1494</v>
      </c>
      <c r="D715" s="63" t="s">
        <v>1480</v>
      </c>
      <c r="E715" s="63" t="s">
        <v>2014</v>
      </c>
      <c r="F715" s="63" t="s">
        <v>1495</v>
      </c>
      <c r="G715" s="63" t="s">
        <v>1081</v>
      </c>
      <c r="H715" s="63" t="s">
        <v>1482</v>
      </c>
      <c r="I715" s="63" t="s">
        <v>1054</v>
      </c>
      <c r="J715" s="64">
        <v>400</v>
      </c>
      <c r="K715">
        <v>0</v>
      </c>
      <c r="L715">
        <v>6</v>
      </c>
      <c r="M715">
        <v>0</v>
      </c>
      <c r="N715">
        <v>6</v>
      </c>
      <c r="O715" s="64">
        <v>4800</v>
      </c>
    </row>
    <row r="716" spans="1:15">
      <c r="A716" s="63" t="s">
        <v>83</v>
      </c>
      <c r="B716" s="63" t="s">
        <v>976</v>
      </c>
      <c r="C716" s="63" t="s">
        <v>1496</v>
      </c>
      <c r="D716" s="63" t="s">
        <v>1497</v>
      </c>
      <c r="E716" s="63" t="s">
        <v>2015</v>
      </c>
      <c r="F716" s="63" t="s">
        <v>1498</v>
      </c>
      <c r="G716" s="63" t="s">
        <v>1081</v>
      </c>
      <c r="H716" s="63" t="s">
        <v>1499</v>
      </c>
      <c r="I716" s="63" t="s">
        <v>1054</v>
      </c>
      <c r="J716" s="64">
        <v>400</v>
      </c>
      <c r="K716">
        <v>0</v>
      </c>
      <c r="L716">
        <v>8</v>
      </c>
      <c r="M716">
        <v>8</v>
      </c>
      <c r="N716">
        <v>0</v>
      </c>
      <c r="O716" s="64">
        <v>6400</v>
      </c>
    </row>
    <row r="717" spans="1:15">
      <c r="A717" s="63" t="s">
        <v>83</v>
      </c>
      <c r="B717" s="63" t="s">
        <v>976</v>
      </c>
      <c r="C717" s="63" t="s">
        <v>1500</v>
      </c>
      <c r="D717" s="63" t="s">
        <v>1497</v>
      </c>
      <c r="E717" s="63" t="s">
        <v>2015</v>
      </c>
      <c r="F717" s="63" t="s">
        <v>1501</v>
      </c>
      <c r="G717" s="63" t="s">
        <v>1081</v>
      </c>
      <c r="H717" s="63" t="s">
        <v>1499</v>
      </c>
      <c r="I717" s="63" t="s">
        <v>1054</v>
      </c>
      <c r="J717" s="64">
        <v>400</v>
      </c>
      <c r="K717">
        <v>0</v>
      </c>
      <c r="L717">
        <v>14</v>
      </c>
      <c r="M717">
        <v>15</v>
      </c>
      <c r="N717">
        <v>1</v>
      </c>
      <c r="O717" s="64">
        <v>12000</v>
      </c>
    </row>
    <row r="718" spans="1:15">
      <c r="A718" s="63" t="s">
        <v>83</v>
      </c>
      <c r="B718" s="63" t="s">
        <v>976</v>
      </c>
      <c r="C718" s="63" t="s">
        <v>1502</v>
      </c>
      <c r="D718" s="63" t="s">
        <v>1503</v>
      </c>
      <c r="E718" s="63" t="s">
        <v>2016</v>
      </c>
      <c r="F718" s="63" t="s">
        <v>1504</v>
      </c>
      <c r="G718" s="63" t="s">
        <v>1087</v>
      </c>
      <c r="H718" s="63" t="s">
        <v>1505</v>
      </c>
      <c r="I718" s="63" t="s">
        <v>1054</v>
      </c>
      <c r="J718" s="64">
        <v>1000</v>
      </c>
      <c r="K718">
        <v>0</v>
      </c>
      <c r="L718">
        <v>2</v>
      </c>
      <c r="M718">
        <v>0</v>
      </c>
      <c r="N718">
        <v>2</v>
      </c>
      <c r="O718" s="64">
        <v>4000</v>
      </c>
    </row>
    <row r="719" spans="1:15">
      <c r="A719" s="63" t="s">
        <v>83</v>
      </c>
      <c r="B719" s="63" t="s">
        <v>976</v>
      </c>
      <c r="C719" s="63" t="s">
        <v>1506</v>
      </c>
      <c r="D719" s="63" t="s">
        <v>1208</v>
      </c>
      <c r="E719" s="63" t="s">
        <v>2006</v>
      </c>
      <c r="F719" s="63" t="s">
        <v>1507</v>
      </c>
      <c r="G719" s="63" t="s">
        <v>1052</v>
      </c>
      <c r="H719" s="63" t="s">
        <v>1210</v>
      </c>
      <c r="I719" s="63" t="s">
        <v>1054</v>
      </c>
      <c r="J719" s="64">
        <v>6000</v>
      </c>
      <c r="K719">
        <v>0</v>
      </c>
      <c r="L719">
        <v>1</v>
      </c>
      <c r="M719">
        <v>0</v>
      </c>
      <c r="N719">
        <v>0</v>
      </c>
      <c r="O719" s="64">
        <v>6000</v>
      </c>
    </row>
    <row r="720" spans="1:15">
      <c r="A720" s="63" t="s">
        <v>83</v>
      </c>
      <c r="B720" s="63" t="s">
        <v>976</v>
      </c>
      <c r="C720" s="63" t="s">
        <v>1508</v>
      </c>
      <c r="D720" s="63" t="s">
        <v>1497</v>
      </c>
      <c r="E720" s="63" t="s">
        <v>2015</v>
      </c>
      <c r="F720" s="63" t="s">
        <v>1509</v>
      </c>
      <c r="G720" s="63" t="s">
        <v>1052</v>
      </c>
      <c r="H720" s="63" t="s">
        <v>1499</v>
      </c>
      <c r="I720" s="63" t="s">
        <v>1054</v>
      </c>
      <c r="J720" s="64">
        <v>2000</v>
      </c>
      <c r="K720">
        <v>0</v>
      </c>
      <c r="L720">
        <v>8</v>
      </c>
      <c r="M720">
        <v>8</v>
      </c>
      <c r="N720">
        <v>0</v>
      </c>
      <c r="O720" s="64">
        <v>32000</v>
      </c>
    </row>
    <row r="721" spans="1:15">
      <c r="A721" s="63" t="s">
        <v>83</v>
      </c>
      <c r="B721" s="63" t="s">
        <v>976</v>
      </c>
      <c r="C721" s="63" t="s">
        <v>1232</v>
      </c>
      <c r="D721" s="63" t="s">
        <v>1122</v>
      </c>
      <c r="E721" s="63" t="s">
        <v>2003</v>
      </c>
      <c r="F721" s="63" t="s">
        <v>1233</v>
      </c>
      <c r="G721" s="63" t="s">
        <v>1137</v>
      </c>
      <c r="H721" s="63" t="s">
        <v>1125</v>
      </c>
      <c r="I721" s="63" t="s">
        <v>1054</v>
      </c>
      <c r="J721" s="64">
        <v>1000</v>
      </c>
      <c r="K721">
        <v>2</v>
      </c>
      <c r="L721">
        <v>0</v>
      </c>
      <c r="M721">
        <v>2</v>
      </c>
      <c r="N721">
        <v>0</v>
      </c>
      <c r="O721" s="64">
        <v>4000</v>
      </c>
    </row>
    <row r="722" spans="1:15">
      <c r="A722" s="63" t="s">
        <v>83</v>
      </c>
      <c r="B722" s="63" t="s">
        <v>976</v>
      </c>
      <c r="C722" s="63" t="s">
        <v>1510</v>
      </c>
      <c r="D722" s="63" t="s">
        <v>1969</v>
      </c>
      <c r="E722" s="63" t="s">
        <v>1135</v>
      </c>
      <c r="F722" s="63" t="s">
        <v>1511</v>
      </c>
      <c r="G722" s="63" t="s">
        <v>1087</v>
      </c>
      <c r="H722" s="63" t="s">
        <v>1138</v>
      </c>
      <c r="I722" s="63" t="s">
        <v>1089</v>
      </c>
      <c r="J722" s="64">
        <v>3000</v>
      </c>
      <c r="K722">
        <v>3</v>
      </c>
      <c r="L722">
        <v>3</v>
      </c>
      <c r="M722">
        <v>3</v>
      </c>
      <c r="N722">
        <v>3</v>
      </c>
      <c r="O722" s="64">
        <v>36000</v>
      </c>
    </row>
    <row r="723" spans="1:15">
      <c r="A723" s="63" t="s">
        <v>83</v>
      </c>
      <c r="B723" s="63" t="s">
        <v>976</v>
      </c>
      <c r="C723" s="63" t="s">
        <v>1342</v>
      </c>
      <c r="D723" s="63" t="s">
        <v>1122</v>
      </c>
      <c r="E723" s="63" t="s">
        <v>2003</v>
      </c>
      <c r="F723" s="63" t="s">
        <v>1343</v>
      </c>
      <c r="G723" s="63" t="s">
        <v>1137</v>
      </c>
      <c r="H723" s="63" t="s">
        <v>1125</v>
      </c>
      <c r="I723" s="63" t="s">
        <v>1054</v>
      </c>
      <c r="J723" s="64">
        <v>4000</v>
      </c>
      <c r="K723">
        <v>10</v>
      </c>
      <c r="L723">
        <v>10</v>
      </c>
      <c r="M723">
        <v>10</v>
      </c>
      <c r="N723">
        <v>10</v>
      </c>
      <c r="O723" s="64">
        <v>160000</v>
      </c>
    </row>
    <row r="724" spans="1:15">
      <c r="A724" s="63" t="s">
        <v>83</v>
      </c>
      <c r="B724" s="63" t="s">
        <v>976</v>
      </c>
      <c r="C724" s="63" t="s">
        <v>1512</v>
      </c>
      <c r="D724" s="63" t="s">
        <v>1122</v>
      </c>
      <c r="E724" s="63" t="s">
        <v>2003</v>
      </c>
      <c r="F724" s="63" t="s">
        <v>1513</v>
      </c>
      <c r="G724" s="63" t="s">
        <v>1087</v>
      </c>
      <c r="H724" s="63" t="s">
        <v>1125</v>
      </c>
      <c r="I724" s="63" t="s">
        <v>1054</v>
      </c>
      <c r="J724" s="64">
        <v>500</v>
      </c>
      <c r="K724">
        <v>1</v>
      </c>
      <c r="L724">
        <v>1</v>
      </c>
      <c r="M724">
        <v>1</v>
      </c>
      <c r="N724">
        <v>1</v>
      </c>
      <c r="O724" s="64">
        <v>2000</v>
      </c>
    </row>
    <row r="725" spans="1:15">
      <c r="A725" s="63" t="s">
        <v>83</v>
      </c>
      <c r="B725" s="63" t="s">
        <v>972</v>
      </c>
      <c r="C725" s="63" t="s">
        <v>1082</v>
      </c>
      <c r="D725" s="63" t="s">
        <v>1066</v>
      </c>
      <c r="E725" s="63" t="s">
        <v>1067</v>
      </c>
      <c r="F725" s="63" t="s">
        <v>1083</v>
      </c>
      <c r="G725" s="63" t="s">
        <v>1058</v>
      </c>
      <c r="H725" s="63" t="s">
        <v>1070</v>
      </c>
      <c r="I725" s="63" t="s">
        <v>1054</v>
      </c>
      <c r="J725" s="64">
        <v>200</v>
      </c>
      <c r="K725">
        <v>20</v>
      </c>
      <c r="L725">
        <v>20</v>
      </c>
      <c r="M725">
        <v>20</v>
      </c>
      <c r="N725">
        <v>20</v>
      </c>
      <c r="O725" s="64">
        <v>16000</v>
      </c>
    </row>
    <row r="726" spans="1:15">
      <c r="A726" s="63" t="s">
        <v>83</v>
      </c>
      <c r="B726" s="63" t="s">
        <v>972</v>
      </c>
      <c r="C726" s="63" t="s">
        <v>1514</v>
      </c>
      <c r="D726" s="63" t="s">
        <v>1916</v>
      </c>
      <c r="E726" s="63" t="s">
        <v>1056</v>
      </c>
      <c r="F726" s="63" t="s">
        <v>1515</v>
      </c>
      <c r="G726" s="63" t="s">
        <v>1087</v>
      </c>
      <c r="H726" s="63" t="s">
        <v>1059</v>
      </c>
      <c r="I726" s="63" t="s">
        <v>1054</v>
      </c>
      <c r="J726" s="64">
        <v>250</v>
      </c>
      <c r="K726">
        <v>3</v>
      </c>
      <c r="L726">
        <v>0</v>
      </c>
      <c r="M726">
        <v>3</v>
      </c>
      <c r="N726">
        <v>0</v>
      </c>
      <c r="O726" s="64">
        <v>1500</v>
      </c>
    </row>
    <row r="727" spans="1:15">
      <c r="A727" s="63" t="s">
        <v>83</v>
      </c>
      <c r="B727" s="63" t="s">
        <v>972</v>
      </c>
      <c r="C727" s="63" t="s">
        <v>1516</v>
      </c>
      <c r="D727" s="63" t="s">
        <v>1182</v>
      </c>
      <c r="E727" s="63" t="s">
        <v>2012</v>
      </c>
      <c r="F727" s="63" t="s">
        <v>1517</v>
      </c>
      <c r="G727" s="63" t="s">
        <v>1087</v>
      </c>
      <c r="H727" s="63" t="s">
        <v>1184</v>
      </c>
      <c r="I727" s="63" t="s">
        <v>1054</v>
      </c>
      <c r="J727" s="64">
        <v>200</v>
      </c>
      <c r="K727">
        <v>2</v>
      </c>
      <c r="L727">
        <v>0</v>
      </c>
      <c r="M727">
        <v>0</v>
      </c>
      <c r="N727">
        <v>0</v>
      </c>
      <c r="O727" s="64">
        <v>400</v>
      </c>
    </row>
    <row r="728" spans="1:15">
      <c r="A728" s="63" t="s">
        <v>83</v>
      </c>
      <c r="B728" s="63" t="s">
        <v>972</v>
      </c>
      <c r="C728" s="63" t="s">
        <v>1518</v>
      </c>
      <c r="D728" s="63" t="s">
        <v>1253</v>
      </c>
      <c r="E728" s="63" t="s">
        <v>1254</v>
      </c>
      <c r="F728" s="63" t="s">
        <v>1519</v>
      </c>
      <c r="G728" s="63" t="s">
        <v>1058</v>
      </c>
      <c r="H728" s="63" t="s">
        <v>1256</v>
      </c>
      <c r="I728" s="63" t="s">
        <v>1054</v>
      </c>
      <c r="J728" s="64">
        <v>500</v>
      </c>
      <c r="K728">
        <v>5</v>
      </c>
      <c r="L728">
        <v>0</v>
      </c>
      <c r="M728">
        <v>0</v>
      </c>
      <c r="N728">
        <v>0</v>
      </c>
      <c r="O728" s="64">
        <v>2500</v>
      </c>
    </row>
    <row r="729" spans="1:15">
      <c r="A729" s="63" t="s">
        <v>83</v>
      </c>
      <c r="B729" s="63" t="s">
        <v>972</v>
      </c>
      <c r="C729" s="63" t="s">
        <v>1319</v>
      </c>
      <c r="D729" s="63" t="s">
        <v>1274</v>
      </c>
      <c r="E729" s="63" t="s">
        <v>1275</v>
      </c>
      <c r="F729" s="63" t="s">
        <v>1320</v>
      </c>
      <c r="G729" s="63" t="s">
        <v>1087</v>
      </c>
      <c r="H729" s="63" t="s">
        <v>1277</v>
      </c>
      <c r="I729" s="63" t="s">
        <v>1054</v>
      </c>
      <c r="J729" s="64">
        <v>3000</v>
      </c>
      <c r="K729">
        <v>3</v>
      </c>
      <c r="L729">
        <v>0</v>
      </c>
      <c r="M729">
        <v>0</v>
      </c>
      <c r="N729">
        <v>0</v>
      </c>
      <c r="O729" s="64">
        <v>9000</v>
      </c>
    </row>
    <row r="730" spans="1:15">
      <c r="A730" s="63" t="s">
        <v>83</v>
      </c>
      <c r="B730" s="63" t="s">
        <v>972</v>
      </c>
      <c r="C730" s="63" t="s">
        <v>1520</v>
      </c>
      <c r="D730" s="63" t="s">
        <v>1357</v>
      </c>
      <c r="E730" s="63" t="s">
        <v>1358</v>
      </c>
      <c r="F730" s="63" t="s">
        <v>1521</v>
      </c>
      <c r="G730" s="63" t="s">
        <v>1081</v>
      </c>
      <c r="H730" s="63" t="s">
        <v>1360</v>
      </c>
      <c r="I730" s="63" t="s">
        <v>1054</v>
      </c>
      <c r="J730" s="64">
        <v>3000</v>
      </c>
      <c r="K730">
        <v>5</v>
      </c>
      <c r="L730">
        <v>0</v>
      </c>
      <c r="M730">
        <v>0</v>
      </c>
      <c r="N730">
        <v>0</v>
      </c>
      <c r="O730" s="64">
        <v>15000</v>
      </c>
    </row>
    <row r="731" spans="1:15">
      <c r="A731" s="63" t="s">
        <v>83</v>
      </c>
      <c r="B731" s="63" t="s">
        <v>972</v>
      </c>
      <c r="C731" s="63" t="s">
        <v>1522</v>
      </c>
      <c r="D731" s="63" t="s">
        <v>1182</v>
      </c>
      <c r="E731" s="63" t="s">
        <v>2012</v>
      </c>
      <c r="F731" s="63" t="s">
        <v>1523</v>
      </c>
      <c r="G731" s="63" t="s">
        <v>1087</v>
      </c>
      <c r="H731" s="63" t="s">
        <v>1184</v>
      </c>
      <c r="I731" s="63" t="s">
        <v>1054</v>
      </c>
      <c r="J731" s="64">
        <v>100</v>
      </c>
      <c r="K731">
        <v>5</v>
      </c>
      <c r="L731">
        <v>0</v>
      </c>
      <c r="M731">
        <v>0</v>
      </c>
      <c r="N731">
        <v>0</v>
      </c>
      <c r="O731" s="64">
        <v>500</v>
      </c>
    </row>
    <row r="732" spans="1:15">
      <c r="A732" s="63" t="s">
        <v>83</v>
      </c>
      <c r="B732" s="63" t="s">
        <v>972</v>
      </c>
      <c r="C732" s="63" t="s">
        <v>1403</v>
      </c>
      <c r="D732" s="63" t="s">
        <v>1248</v>
      </c>
      <c r="E732" s="63" t="s">
        <v>1249</v>
      </c>
      <c r="F732" s="63" t="s">
        <v>1404</v>
      </c>
      <c r="G732" s="63" t="s">
        <v>1087</v>
      </c>
      <c r="H732" s="63" t="s">
        <v>1251</v>
      </c>
      <c r="I732" s="63" t="s">
        <v>1054</v>
      </c>
      <c r="J732" s="64">
        <v>500</v>
      </c>
      <c r="K732">
        <v>4</v>
      </c>
      <c r="L732">
        <v>0</v>
      </c>
      <c r="M732">
        <v>0</v>
      </c>
      <c r="N732">
        <v>0</v>
      </c>
      <c r="O732" s="64">
        <v>2000</v>
      </c>
    </row>
    <row r="733" spans="1:15">
      <c r="A733" s="63" t="s">
        <v>83</v>
      </c>
      <c r="B733" s="63" t="s">
        <v>972</v>
      </c>
      <c r="C733" s="63" t="s">
        <v>1524</v>
      </c>
      <c r="D733" s="63" t="s">
        <v>1149</v>
      </c>
      <c r="E733" s="63" t="s">
        <v>2005</v>
      </c>
      <c r="F733" s="63" t="s">
        <v>1525</v>
      </c>
      <c r="G733" s="63" t="s">
        <v>1087</v>
      </c>
      <c r="H733" s="63" t="s">
        <v>1151</v>
      </c>
      <c r="I733" s="63" t="s">
        <v>1054</v>
      </c>
      <c r="J733" s="64">
        <v>7000</v>
      </c>
      <c r="K733">
        <v>2</v>
      </c>
      <c r="L733">
        <v>0</v>
      </c>
      <c r="M733">
        <v>0</v>
      </c>
      <c r="N733">
        <v>0</v>
      </c>
      <c r="O733" s="64">
        <v>14000</v>
      </c>
    </row>
    <row r="734" spans="1:15">
      <c r="A734" s="63" t="s">
        <v>83</v>
      </c>
      <c r="B734" s="63" t="s">
        <v>972</v>
      </c>
      <c r="C734" s="63" t="s">
        <v>1218</v>
      </c>
      <c r="D734" s="63" t="s">
        <v>1966</v>
      </c>
      <c r="E734" s="63" t="s">
        <v>1050</v>
      </c>
      <c r="F734" s="63" t="s">
        <v>1219</v>
      </c>
      <c r="G734" s="63" t="s">
        <v>1087</v>
      </c>
      <c r="H734" s="63" t="s">
        <v>1199</v>
      </c>
      <c r="I734" s="63" t="s">
        <v>1054</v>
      </c>
      <c r="J734" s="64">
        <v>100</v>
      </c>
      <c r="K734">
        <v>10</v>
      </c>
      <c r="L734">
        <v>0</v>
      </c>
      <c r="M734">
        <v>10</v>
      </c>
      <c r="N734">
        <v>0</v>
      </c>
      <c r="O734" s="64">
        <v>2000</v>
      </c>
    </row>
    <row r="735" spans="1:15">
      <c r="A735" s="63" t="s">
        <v>83</v>
      </c>
      <c r="B735" s="63" t="s">
        <v>972</v>
      </c>
      <c r="C735" s="63" t="s">
        <v>1065</v>
      </c>
      <c r="D735" s="63" t="s">
        <v>1906</v>
      </c>
      <c r="E735" s="63" t="s">
        <v>1067</v>
      </c>
      <c r="F735" s="63" t="s">
        <v>1068</v>
      </c>
      <c r="G735" s="63" t="s">
        <v>1069</v>
      </c>
      <c r="H735" s="63" t="s">
        <v>1070</v>
      </c>
      <c r="I735" s="63" t="s">
        <v>1054</v>
      </c>
      <c r="J735" s="64">
        <v>270</v>
      </c>
      <c r="K735">
        <v>10</v>
      </c>
      <c r="L735">
        <v>10</v>
      </c>
      <c r="M735">
        <v>10</v>
      </c>
      <c r="N735">
        <v>10</v>
      </c>
      <c r="O735" s="64">
        <v>10800</v>
      </c>
    </row>
    <row r="736" spans="1:15">
      <c r="A736" s="63" t="s">
        <v>83</v>
      </c>
      <c r="B736" s="63" t="s">
        <v>972</v>
      </c>
      <c r="C736" s="63" t="s">
        <v>1055</v>
      </c>
      <c r="D736" s="63" t="s">
        <v>1916</v>
      </c>
      <c r="E736" s="63" t="s">
        <v>1056</v>
      </c>
      <c r="F736" s="63" t="s">
        <v>1057</v>
      </c>
      <c r="G736" s="63" t="s">
        <v>1058</v>
      </c>
      <c r="H736" s="63" t="s">
        <v>1059</v>
      </c>
      <c r="I736" s="63" t="s">
        <v>1054</v>
      </c>
      <c r="J736" s="64">
        <v>850</v>
      </c>
      <c r="K736">
        <v>5</v>
      </c>
      <c r="L736">
        <v>5</v>
      </c>
      <c r="M736">
        <v>5</v>
      </c>
      <c r="N736">
        <v>5</v>
      </c>
      <c r="O736" s="64">
        <v>17000</v>
      </c>
    </row>
    <row r="737" spans="1:15">
      <c r="A737" s="63" t="s">
        <v>83</v>
      </c>
      <c r="B737" s="63" t="s">
        <v>972</v>
      </c>
      <c r="C737" s="63" t="s">
        <v>1409</v>
      </c>
      <c r="D737" s="63" t="s">
        <v>1906</v>
      </c>
      <c r="E737" s="63" t="s">
        <v>1067</v>
      </c>
      <c r="F737" s="63" t="s">
        <v>1410</v>
      </c>
      <c r="G737" s="63" t="s">
        <v>1052</v>
      </c>
      <c r="H737" s="63" t="s">
        <v>1070</v>
      </c>
      <c r="I737" s="63" t="s">
        <v>1054</v>
      </c>
      <c r="J737" s="64">
        <v>160</v>
      </c>
      <c r="K737">
        <v>10</v>
      </c>
      <c r="L737">
        <v>10</v>
      </c>
      <c r="M737">
        <v>10</v>
      </c>
      <c r="N737">
        <v>10</v>
      </c>
      <c r="O737" s="64">
        <v>6400</v>
      </c>
    </row>
    <row r="738" spans="1:15">
      <c r="A738" s="63" t="s">
        <v>83</v>
      </c>
      <c r="B738" s="63" t="s">
        <v>972</v>
      </c>
      <c r="C738" s="63" t="s">
        <v>1197</v>
      </c>
      <c r="D738" s="63" t="s">
        <v>1965</v>
      </c>
      <c r="E738" s="63" t="s">
        <v>1050</v>
      </c>
      <c r="F738" s="63" t="s">
        <v>1198</v>
      </c>
      <c r="G738" s="63" t="s">
        <v>1087</v>
      </c>
      <c r="H738" s="63" t="s">
        <v>1053</v>
      </c>
      <c r="I738" s="63" t="s">
        <v>1054</v>
      </c>
      <c r="J738" s="64">
        <v>10</v>
      </c>
      <c r="K738">
        <v>10</v>
      </c>
      <c r="L738">
        <v>0</v>
      </c>
      <c r="M738">
        <v>10</v>
      </c>
      <c r="N738">
        <v>0</v>
      </c>
      <c r="O738" s="64">
        <v>200</v>
      </c>
    </row>
    <row r="739" spans="1:15">
      <c r="A739" s="63" t="s">
        <v>83</v>
      </c>
      <c r="B739" s="63" t="s">
        <v>972</v>
      </c>
      <c r="C739" s="63" t="s">
        <v>1526</v>
      </c>
      <c r="D739" s="63" t="s">
        <v>1163</v>
      </c>
      <c r="E739" s="63" t="s">
        <v>1164</v>
      </c>
      <c r="F739" s="63" t="s">
        <v>1527</v>
      </c>
      <c r="G739" s="63" t="s">
        <v>1087</v>
      </c>
      <c r="H739" s="63" t="s">
        <v>1166</v>
      </c>
      <c r="I739" s="63" t="s">
        <v>1054</v>
      </c>
      <c r="J739" s="64">
        <v>1000</v>
      </c>
      <c r="K739">
        <v>1</v>
      </c>
      <c r="L739">
        <v>0</v>
      </c>
      <c r="M739">
        <v>0</v>
      </c>
      <c r="N739">
        <v>0</v>
      </c>
      <c r="O739" s="64">
        <v>1000</v>
      </c>
    </row>
    <row r="740" spans="1:15">
      <c r="A740" s="63" t="s">
        <v>83</v>
      </c>
      <c r="B740" s="63" t="s">
        <v>972</v>
      </c>
      <c r="C740" s="63" t="s">
        <v>1528</v>
      </c>
      <c r="D740" s="63" t="s">
        <v>1149</v>
      </c>
      <c r="E740" s="63" t="s">
        <v>2005</v>
      </c>
      <c r="F740" s="63" t="s">
        <v>1529</v>
      </c>
      <c r="G740" s="63" t="s">
        <v>1087</v>
      </c>
      <c r="H740" s="63" t="s">
        <v>1151</v>
      </c>
      <c r="I740" s="63" t="s">
        <v>1097</v>
      </c>
      <c r="J740" s="64">
        <v>160</v>
      </c>
      <c r="K740">
        <v>5</v>
      </c>
      <c r="L740">
        <v>0</v>
      </c>
      <c r="M740">
        <v>5</v>
      </c>
      <c r="N740">
        <v>0</v>
      </c>
      <c r="O740" s="64">
        <v>1600</v>
      </c>
    </row>
    <row r="741" spans="1:15">
      <c r="A741" s="63" t="s">
        <v>83</v>
      </c>
      <c r="B741" s="63" t="s">
        <v>972</v>
      </c>
      <c r="C741" s="63" t="s">
        <v>1530</v>
      </c>
      <c r="D741" s="63" t="s">
        <v>1182</v>
      </c>
      <c r="E741" s="63" t="s">
        <v>2012</v>
      </c>
      <c r="F741" s="63" t="s">
        <v>1531</v>
      </c>
      <c r="G741" s="63" t="s">
        <v>1087</v>
      </c>
      <c r="H741" s="63" t="s">
        <v>1184</v>
      </c>
      <c r="I741" s="63" t="s">
        <v>1054</v>
      </c>
      <c r="J741" s="64">
        <v>150</v>
      </c>
      <c r="K741">
        <v>5</v>
      </c>
      <c r="L741">
        <v>0</v>
      </c>
      <c r="M741">
        <v>0</v>
      </c>
      <c r="N741">
        <v>0</v>
      </c>
      <c r="O741" s="64">
        <v>750</v>
      </c>
    </row>
    <row r="742" spans="1:15">
      <c r="A742" s="63" t="s">
        <v>83</v>
      </c>
      <c r="B742" s="63" t="s">
        <v>972</v>
      </c>
      <c r="C742" s="63" t="s">
        <v>1315</v>
      </c>
      <c r="D742" s="63" t="s">
        <v>1970</v>
      </c>
      <c r="E742" s="63" t="s">
        <v>2008</v>
      </c>
      <c r="F742" s="63" t="s">
        <v>1316</v>
      </c>
      <c r="G742" s="63" t="s">
        <v>1087</v>
      </c>
      <c r="H742" s="63" t="s">
        <v>1281</v>
      </c>
      <c r="I742" s="63" t="s">
        <v>1097</v>
      </c>
      <c r="J742" s="64">
        <v>2000</v>
      </c>
      <c r="K742">
        <v>2</v>
      </c>
      <c r="L742">
        <v>0</v>
      </c>
      <c r="M742">
        <v>0</v>
      </c>
      <c r="N742">
        <v>0</v>
      </c>
      <c r="O742" s="64">
        <v>4000</v>
      </c>
    </row>
    <row r="743" spans="1:15">
      <c r="A743" s="63" t="s">
        <v>83</v>
      </c>
      <c r="B743" s="63" t="s">
        <v>972</v>
      </c>
      <c r="C743" s="63" t="s">
        <v>1269</v>
      </c>
      <c r="D743" s="63" t="s">
        <v>1965</v>
      </c>
      <c r="E743" s="63" t="s">
        <v>1050</v>
      </c>
      <c r="F743" s="63" t="s">
        <v>1270</v>
      </c>
      <c r="G743" s="63" t="s">
        <v>1087</v>
      </c>
      <c r="H743" s="63" t="s">
        <v>1053</v>
      </c>
      <c r="I743" s="63" t="s">
        <v>1054</v>
      </c>
      <c r="J743" s="64">
        <v>90</v>
      </c>
      <c r="K743">
        <v>4</v>
      </c>
      <c r="L743">
        <v>0</v>
      </c>
      <c r="M743">
        <v>0</v>
      </c>
      <c r="N743">
        <v>0</v>
      </c>
      <c r="O743" s="64">
        <v>360</v>
      </c>
    </row>
    <row r="744" spans="1:15">
      <c r="A744" s="63" t="s">
        <v>83</v>
      </c>
      <c r="B744" s="63" t="s">
        <v>972</v>
      </c>
      <c r="C744" s="63" t="s">
        <v>1263</v>
      </c>
      <c r="D744" s="63" t="s">
        <v>1913</v>
      </c>
      <c r="E744" s="63" t="s">
        <v>2002</v>
      </c>
      <c r="F744" s="63" t="s">
        <v>1264</v>
      </c>
      <c r="G744" s="63" t="s">
        <v>1058</v>
      </c>
      <c r="H744" s="63" t="s">
        <v>1092</v>
      </c>
      <c r="I744" s="63" t="s">
        <v>1054</v>
      </c>
      <c r="J744" s="64">
        <v>400</v>
      </c>
      <c r="K744">
        <v>5</v>
      </c>
      <c r="L744">
        <v>5</v>
      </c>
      <c r="M744">
        <v>5</v>
      </c>
      <c r="N744">
        <v>0</v>
      </c>
      <c r="O744" s="64">
        <v>6000</v>
      </c>
    </row>
    <row r="745" spans="1:15">
      <c r="A745" s="63" t="s">
        <v>83</v>
      </c>
      <c r="B745" s="63" t="s">
        <v>972</v>
      </c>
      <c r="C745" s="63" t="s">
        <v>1090</v>
      </c>
      <c r="D745" s="63" t="s">
        <v>1913</v>
      </c>
      <c r="E745" s="63" t="s">
        <v>2002</v>
      </c>
      <c r="F745" s="63" t="s">
        <v>1091</v>
      </c>
      <c r="G745" s="63" t="s">
        <v>1087</v>
      </c>
      <c r="H745" s="63" t="s">
        <v>1092</v>
      </c>
      <c r="I745" s="63" t="s">
        <v>1054</v>
      </c>
      <c r="J745" s="64">
        <v>300</v>
      </c>
      <c r="K745">
        <v>4</v>
      </c>
      <c r="L745">
        <v>5</v>
      </c>
      <c r="M745">
        <v>5</v>
      </c>
      <c r="N745">
        <v>0</v>
      </c>
      <c r="O745" s="64">
        <v>4200</v>
      </c>
    </row>
    <row r="746" spans="1:15">
      <c r="A746" s="63" t="s">
        <v>83</v>
      </c>
      <c r="B746" s="63" t="s">
        <v>972</v>
      </c>
      <c r="C746" s="63" t="s">
        <v>1532</v>
      </c>
      <c r="D746" s="63" t="s">
        <v>1916</v>
      </c>
      <c r="E746" s="63" t="s">
        <v>1056</v>
      </c>
      <c r="F746" s="63" t="s">
        <v>1533</v>
      </c>
      <c r="G746" s="63" t="s">
        <v>1087</v>
      </c>
      <c r="H746" s="63" t="s">
        <v>1059</v>
      </c>
      <c r="I746" s="63" t="s">
        <v>1054</v>
      </c>
      <c r="J746" s="64">
        <v>400</v>
      </c>
      <c r="K746">
        <v>15</v>
      </c>
      <c r="L746">
        <v>0</v>
      </c>
      <c r="M746">
        <v>0</v>
      </c>
      <c r="N746">
        <v>0</v>
      </c>
      <c r="O746" s="64">
        <v>6000</v>
      </c>
    </row>
    <row r="747" spans="1:15">
      <c r="A747" s="63" t="s">
        <v>83</v>
      </c>
      <c r="B747" s="63" t="s">
        <v>972</v>
      </c>
      <c r="C747" s="63" t="s">
        <v>1534</v>
      </c>
      <c r="D747" s="63" t="s">
        <v>1906</v>
      </c>
      <c r="E747" s="63" t="s">
        <v>1067</v>
      </c>
      <c r="F747" s="63" t="s">
        <v>1535</v>
      </c>
      <c r="G747" s="63" t="s">
        <v>1058</v>
      </c>
      <c r="H747" s="63" t="s">
        <v>1070</v>
      </c>
      <c r="I747" s="63" t="s">
        <v>1054</v>
      </c>
      <c r="J747" s="64">
        <v>1000</v>
      </c>
      <c r="K747">
        <v>2</v>
      </c>
      <c r="L747">
        <v>2</v>
      </c>
      <c r="M747">
        <v>2</v>
      </c>
      <c r="N747">
        <v>2</v>
      </c>
      <c r="O747" s="64">
        <v>8000</v>
      </c>
    </row>
    <row r="748" spans="1:15">
      <c r="A748" s="63" t="s">
        <v>83</v>
      </c>
      <c r="B748" s="63" t="s">
        <v>972</v>
      </c>
      <c r="C748" s="63" t="s">
        <v>1536</v>
      </c>
      <c r="D748" s="63" t="s">
        <v>1357</v>
      </c>
      <c r="E748" s="63" t="s">
        <v>1358</v>
      </c>
      <c r="F748" s="63" t="s">
        <v>1537</v>
      </c>
      <c r="G748" s="63" t="s">
        <v>1081</v>
      </c>
      <c r="H748" s="63" t="s">
        <v>1360</v>
      </c>
      <c r="I748" s="63" t="s">
        <v>1054</v>
      </c>
      <c r="J748" s="64">
        <v>2000</v>
      </c>
      <c r="K748">
        <v>10</v>
      </c>
      <c r="L748">
        <v>0</v>
      </c>
      <c r="M748">
        <v>0</v>
      </c>
      <c r="N748">
        <v>0</v>
      </c>
      <c r="O748" s="64">
        <v>20000</v>
      </c>
    </row>
    <row r="749" spans="1:15">
      <c r="A749" s="63" t="s">
        <v>83</v>
      </c>
      <c r="B749" s="63" t="s">
        <v>972</v>
      </c>
      <c r="C749" s="63" t="s">
        <v>1538</v>
      </c>
      <c r="D749" s="63" t="s">
        <v>1357</v>
      </c>
      <c r="E749" s="63" t="s">
        <v>1358</v>
      </c>
      <c r="F749" s="63" t="s">
        <v>1539</v>
      </c>
      <c r="G749" s="63" t="s">
        <v>1081</v>
      </c>
      <c r="H749" s="63" t="s">
        <v>1360</v>
      </c>
      <c r="I749" s="63" t="s">
        <v>1054</v>
      </c>
      <c r="J749" s="64">
        <v>2000</v>
      </c>
      <c r="K749">
        <v>5</v>
      </c>
      <c r="L749">
        <v>0</v>
      </c>
      <c r="M749">
        <v>0</v>
      </c>
      <c r="N749">
        <v>0</v>
      </c>
      <c r="O749" s="64">
        <v>10000</v>
      </c>
    </row>
    <row r="750" spans="1:15">
      <c r="A750" s="63" t="s">
        <v>83</v>
      </c>
      <c r="B750" s="63" t="s">
        <v>972</v>
      </c>
      <c r="C750" s="63" t="s">
        <v>1540</v>
      </c>
      <c r="D750" s="63" t="s">
        <v>1182</v>
      </c>
      <c r="E750" s="63" t="s">
        <v>2012</v>
      </c>
      <c r="F750" s="63" t="s">
        <v>1541</v>
      </c>
      <c r="G750" s="63" t="s">
        <v>1087</v>
      </c>
      <c r="H750" s="63" t="s">
        <v>1184</v>
      </c>
      <c r="I750" s="63" t="s">
        <v>1054</v>
      </c>
      <c r="J750" s="64">
        <v>400</v>
      </c>
      <c r="K750">
        <v>2</v>
      </c>
      <c r="L750">
        <v>0</v>
      </c>
      <c r="M750">
        <v>0</v>
      </c>
      <c r="N750">
        <v>0</v>
      </c>
      <c r="O750" s="64">
        <v>800</v>
      </c>
    </row>
    <row r="751" spans="1:15">
      <c r="A751" s="63" t="s">
        <v>83</v>
      </c>
      <c r="B751" s="63" t="s">
        <v>973</v>
      </c>
      <c r="C751" s="63" t="s">
        <v>1532</v>
      </c>
      <c r="D751" s="63" t="s">
        <v>1916</v>
      </c>
      <c r="E751" s="63" t="s">
        <v>1056</v>
      </c>
      <c r="F751" s="63" t="s">
        <v>1533</v>
      </c>
      <c r="G751" s="63" t="s">
        <v>1087</v>
      </c>
      <c r="H751" s="63" t="s">
        <v>1059</v>
      </c>
      <c r="I751" s="63" t="s">
        <v>1054</v>
      </c>
      <c r="J751" s="64">
        <v>400</v>
      </c>
      <c r="K751">
        <v>15</v>
      </c>
      <c r="L751">
        <v>0</v>
      </c>
      <c r="M751">
        <v>0</v>
      </c>
      <c r="N751">
        <v>0</v>
      </c>
      <c r="O751" s="64">
        <v>6000</v>
      </c>
    </row>
    <row r="752" spans="1:15">
      <c r="A752" s="63" t="s">
        <v>83</v>
      </c>
      <c r="B752" s="63" t="s">
        <v>973</v>
      </c>
      <c r="C752" s="63" t="s">
        <v>1263</v>
      </c>
      <c r="D752" s="63" t="s">
        <v>1913</v>
      </c>
      <c r="E752" s="63" t="s">
        <v>2002</v>
      </c>
      <c r="F752" s="63" t="s">
        <v>1264</v>
      </c>
      <c r="G752" s="63" t="s">
        <v>1058</v>
      </c>
      <c r="H752" s="63" t="s">
        <v>1092</v>
      </c>
      <c r="I752" s="63" t="s">
        <v>1054</v>
      </c>
      <c r="J752" s="64">
        <v>400</v>
      </c>
      <c r="K752">
        <v>5</v>
      </c>
      <c r="L752">
        <v>10</v>
      </c>
      <c r="M752">
        <v>10</v>
      </c>
      <c r="N752">
        <v>0</v>
      </c>
      <c r="O752" s="64">
        <v>10000</v>
      </c>
    </row>
    <row r="753" spans="1:15">
      <c r="A753" s="63" t="s">
        <v>83</v>
      </c>
      <c r="B753" s="63" t="s">
        <v>973</v>
      </c>
      <c r="C753" s="63" t="s">
        <v>1542</v>
      </c>
      <c r="D753" s="63" t="s">
        <v>1913</v>
      </c>
      <c r="E753" s="63" t="s">
        <v>2002</v>
      </c>
      <c r="F753" s="63" t="s">
        <v>1543</v>
      </c>
      <c r="G753" s="63" t="s">
        <v>1058</v>
      </c>
      <c r="H753" s="63" t="s">
        <v>1092</v>
      </c>
      <c r="I753" s="63" t="s">
        <v>1054</v>
      </c>
      <c r="J753" s="64">
        <v>300</v>
      </c>
      <c r="K753">
        <v>8</v>
      </c>
      <c r="L753">
        <v>0</v>
      </c>
      <c r="M753">
        <v>8</v>
      </c>
      <c r="N753">
        <v>0</v>
      </c>
      <c r="O753" s="64">
        <v>4800</v>
      </c>
    </row>
    <row r="754" spans="1:15">
      <c r="A754" s="63" t="s">
        <v>83</v>
      </c>
      <c r="B754" s="63" t="s">
        <v>973</v>
      </c>
      <c r="C754" s="63" t="s">
        <v>1544</v>
      </c>
      <c r="D754" s="63" t="s">
        <v>1916</v>
      </c>
      <c r="E754" s="63" t="s">
        <v>1056</v>
      </c>
      <c r="F754" s="63" t="s">
        <v>1545</v>
      </c>
      <c r="G754" s="63" t="s">
        <v>1087</v>
      </c>
      <c r="H754" s="63" t="s">
        <v>1059</v>
      </c>
      <c r="I754" s="63" t="s">
        <v>1054</v>
      </c>
      <c r="J754" s="64">
        <v>250</v>
      </c>
      <c r="K754">
        <v>3</v>
      </c>
      <c r="L754">
        <v>0</v>
      </c>
      <c r="M754">
        <v>3</v>
      </c>
      <c r="N754">
        <v>0</v>
      </c>
      <c r="O754" s="64">
        <v>1500</v>
      </c>
    </row>
    <row r="755" spans="1:15">
      <c r="A755" s="63" t="s">
        <v>83</v>
      </c>
      <c r="B755" s="63" t="s">
        <v>973</v>
      </c>
      <c r="C755" s="63" t="s">
        <v>1354</v>
      </c>
      <c r="D755" s="63" t="s">
        <v>1913</v>
      </c>
      <c r="E755" s="63" t="s">
        <v>2002</v>
      </c>
      <c r="F755" s="63" t="s">
        <v>1355</v>
      </c>
      <c r="G755" s="63" t="s">
        <v>1058</v>
      </c>
      <c r="H755" s="63" t="s">
        <v>1092</v>
      </c>
      <c r="I755" s="63" t="s">
        <v>1054</v>
      </c>
      <c r="J755" s="64">
        <v>300</v>
      </c>
      <c r="K755">
        <v>0</v>
      </c>
      <c r="L755">
        <v>4</v>
      </c>
      <c r="M755">
        <v>0</v>
      </c>
      <c r="N755">
        <v>4</v>
      </c>
      <c r="O755" s="64">
        <v>2400</v>
      </c>
    </row>
    <row r="756" spans="1:15">
      <c r="A756" s="63" t="s">
        <v>83</v>
      </c>
      <c r="B756" s="63" t="s">
        <v>973</v>
      </c>
      <c r="C756" s="63" t="s">
        <v>1350</v>
      </c>
      <c r="D756" s="63" t="s">
        <v>1916</v>
      </c>
      <c r="E756" s="63" t="s">
        <v>1056</v>
      </c>
      <c r="F756" s="63" t="s">
        <v>1351</v>
      </c>
      <c r="G756" s="63" t="s">
        <v>1087</v>
      </c>
      <c r="H756" s="63" t="s">
        <v>1059</v>
      </c>
      <c r="I756" s="63" t="s">
        <v>1054</v>
      </c>
      <c r="J756" s="64">
        <v>250</v>
      </c>
      <c r="K756">
        <v>2</v>
      </c>
      <c r="L756">
        <v>0</v>
      </c>
      <c r="M756">
        <v>2</v>
      </c>
      <c r="N756">
        <v>0</v>
      </c>
      <c r="O756" s="64">
        <v>1000</v>
      </c>
    </row>
    <row r="757" spans="1:15">
      <c r="A757" s="63" t="s">
        <v>83</v>
      </c>
      <c r="B757" s="63" t="s">
        <v>973</v>
      </c>
      <c r="C757" s="63" t="s">
        <v>1546</v>
      </c>
      <c r="D757" s="63" t="s">
        <v>1916</v>
      </c>
      <c r="E757" s="63" t="s">
        <v>1056</v>
      </c>
      <c r="F757" s="63" t="s">
        <v>1547</v>
      </c>
      <c r="G757" s="63" t="s">
        <v>1087</v>
      </c>
      <c r="H757" s="63" t="s">
        <v>1059</v>
      </c>
      <c r="I757" s="63" t="s">
        <v>1054</v>
      </c>
      <c r="J757" s="64">
        <v>150</v>
      </c>
      <c r="K757">
        <v>3</v>
      </c>
      <c r="L757">
        <v>0</v>
      </c>
      <c r="M757">
        <v>3</v>
      </c>
      <c r="N757">
        <v>0</v>
      </c>
      <c r="O757" s="64">
        <v>900</v>
      </c>
    </row>
    <row r="758" spans="1:15">
      <c r="A758" s="63" t="s">
        <v>83</v>
      </c>
      <c r="B758" s="63" t="s">
        <v>973</v>
      </c>
      <c r="C758" s="63" t="s">
        <v>1548</v>
      </c>
      <c r="D758" s="63" t="s">
        <v>1916</v>
      </c>
      <c r="E758" s="63" t="s">
        <v>1056</v>
      </c>
      <c r="F758" s="63" t="s">
        <v>1549</v>
      </c>
      <c r="G758" s="63" t="s">
        <v>1087</v>
      </c>
      <c r="H758" s="63" t="s">
        <v>1059</v>
      </c>
      <c r="I758" s="63" t="s">
        <v>1054</v>
      </c>
      <c r="J758" s="64">
        <v>350</v>
      </c>
      <c r="K758">
        <v>3</v>
      </c>
      <c r="L758">
        <v>0</v>
      </c>
      <c r="M758">
        <v>3</v>
      </c>
      <c r="N758">
        <v>0</v>
      </c>
      <c r="O758" s="64">
        <v>2100</v>
      </c>
    </row>
    <row r="759" spans="1:15">
      <c r="A759" s="63" t="s">
        <v>83</v>
      </c>
      <c r="B759" s="63" t="s">
        <v>973</v>
      </c>
      <c r="C759" s="63" t="s">
        <v>1550</v>
      </c>
      <c r="D759" s="63" t="s">
        <v>1916</v>
      </c>
      <c r="E759" s="63" t="s">
        <v>1056</v>
      </c>
      <c r="F759" s="63" t="s">
        <v>1551</v>
      </c>
      <c r="G759" s="63" t="s">
        <v>1087</v>
      </c>
      <c r="H759" s="63" t="s">
        <v>1059</v>
      </c>
      <c r="I759" s="63" t="s">
        <v>1054</v>
      </c>
      <c r="J759" s="64">
        <v>350</v>
      </c>
      <c r="K759">
        <v>1</v>
      </c>
      <c r="L759">
        <v>0</v>
      </c>
      <c r="M759">
        <v>1</v>
      </c>
      <c r="N759">
        <v>0</v>
      </c>
      <c r="O759" s="64">
        <v>700</v>
      </c>
    </row>
    <row r="760" spans="1:15">
      <c r="A760" s="63" t="s">
        <v>83</v>
      </c>
      <c r="B760" s="63" t="s">
        <v>973</v>
      </c>
      <c r="C760" s="63" t="s">
        <v>1552</v>
      </c>
      <c r="D760" s="63" t="s">
        <v>1916</v>
      </c>
      <c r="E760" s="63" t="s">
        <v>1056</v>
      </c>
      <c r="F760" s="63" t="s">
        <v>1553</v>
      </c>
      <c r="G760" s="63" t="s">
        <v>1087</v>
      </c>
      <c r="H760" s="63" t="s">
        <v>1059</v>
      </c>
      <c r="I760" s="63" t="s">
        <v>1054</v>
      </c>
      <c r="J760" s="64">
        <v>350</v>
      </c>
      <c r="K760">
        <v>3</v>
      </c>
      <c r="L760">
        <v>0</v>
      </c>
      <c r="M760">
        <v>3</v>
      </c>
      <c r="N760">
        <v>0</v>
      </c>
      <c r="O760" s="64">
        <v>2100</v>
      </c>
    </row>
    <row r="761" spans="1:15">
      <c r="A761" s="63" t="s">
        <v>83</v>
      </c>
      <c r="B761" s="63" t="s">
        <v>973</v>
      </c>
      <c r="C761" s="63" t="s">
        <v>1554</v>
      </c>
      <c r="D761" s="63" t="s">
        <v>1916</v>
      </c>
      <c r="E761" s="63" t="s">
        <v>1056</v>
      </c>
      <c r="F761" s="63" t="s">
        <v>1555</v>
      </c>
      <c r="G761" s="63" t="s">
        <v>1087</v>
      </c>
      <c r="H761" s="63" t="s">
        <v>1059</v>
      </c>
      <c r="I761" s="63" t="s">
        <v>1054</v>
      </c>
      <c r="J761" s="64">
        <v>450</v>
      </c>
      <c r="K761">
        <v>4</v>
      </c>
      <c r="L761">
        <v>0</v>
      </c>
      <c r="M761">
        <v>0</v>
      </c>
      <c r="N761">
        <v>0</v>
      </c>
      <c r="O761" s="64">
        <v>1800</v>
      </c>
    </row>
    <row r="762" spans="1:15">
      <c r="A762" s="63" t="s">
        <v>83</v>
      </c>
      <c r="B762" s="63" t="s">
        <v>973</v>
      </c>
      <c r="C762" s="63" t="s">
        <v>1556</v>
      </c>
      <c r="D762" s="63" t="s">
        <v>1916</v>
      </c>
      <c r="E762" s="63" t="s">
        <v>1056</v>
      </c>
      <c r="F762" s="63" t="s">
        <v>1557</v>
      </c>
      <c r="G762" s="63" t="s">
        <v>1087</v>
      </c>
      <c r="H762" s="63" t="s">
        <v>1059</v>
      </c>
      <c r="I762" s="63" t="s">
        <v>1054</v>
      </c>
      <c r="J762" s="64">
        <v>250</v>
      </c>
      <c r="K762">
        <v>4</v>
      </c>
      <c r="L762">
        <v>0</v>
      </c>
      <c r="M762">
        <v>4</v>
      </c>
      <c r="N762">
        <v>0</v>
      </c>
      <c r="O762" s="64">
        <v>2000</v>
      </c>
    </row>
    <row r="763" spans="1:15">
      <c r="A763" s="63" t="s">
        <v>83</v>
      </c>
      <c r="B763" s="63" t="s">
        <v>973</v>
      </c>
      <c r="C763" s="63" t="s">
        <v>1558</v>
      </c>
      <c r="D763" s="63" t="s">
        <v>1916</v>
      </c>
      <c r="E763" s="63" t="s">
        <v>1056</v>
      </c>
      <c r="F763" s="63" t="s">
        <v>1559</v>
      </c>
      <c r="G763" s="63" t="s">
        <v>1087</v>
      </c>
      <c r="H763" s="63" t="s">
        <v>1059</v>
      </c>
      <c r="I763" s="63" t="s">
        <v>1054</v>
      </c>
      <c r="J763" s="64">
        <v>250</v>
      </c>
      <c r="K763">
        <v>5</v>
      </c>
      <c r="L763">
        <v>5</v>
      </c>
      <c r="M763">
        <v>5</v>
      </c>
      <c r="N763">
        <v>5</v>
      </c>
      <c r="O763" s="64">
        <v>5000</v>
      </c>
    </row>
    <row r="764" spans="1:15">
      <c r="A764" s="63" t="s">
        <v>83</v>
      </c>
      <c r="B764" s="63" t="s">
        <v>973</v>
      </c>
      <c r="C764" s="63" t="s">
        <v>1560</v>
      </c>
      <c r="D764" s="63" t="s">
        <v>1916</v>
      </c>
      <c r="E764" s="63" t="s">
        <v>1056</v>
      </c>
      <c r="F764" s="63" t="s">
        <v>1561</v>
      </c>
      <c r="G764" s="63" t="s">
        <v>1081</v>
      </c>
      <c r="H764" s="63" t="s">
        <v>1059</v>
      </c>
      <c r="I764" s="63" t="s">
        <v>1054</v>
      </c>
      <c r="J764" s="64">
        <v>350</v>
      </c>
      <c r="K764">
        <v>6</v>
      </c>
      <c r="L764">
        <v>0</v>
      </c>
      <c r="M764">
        <v>6</v>
      </c>
      <c r="N764">
        <v>0</v>
      </c>
      <c r="O764" s="64">
        <v>4200</v>
      </c>
    </row>
    <row r="765" spans="1:15">
      <c r="A765" s="63" t="s">
        <v>83</v>
      </c>
      <c r="B765" s="63" t="s">
        <v>973</v>
      </c>
      <c r="C765" s="63" t="s">
        <v>1562</v>
      </c>
      <c r="D765" s="63" t="s">
        <v>1916</v>
      </c>
      <c r="E765" s="63" t="s">
        <v>1056</v>
      </c>
      <c r="F765" s="63" t="s">
        <v>1563</v>
      </c>
      <c r="G765" s="63" t="s">
        <v>1081</v>
      </c>
      <c r="H765" s="63" t="s">
        <v>1059</v>
      </c>
      <c r="I765" s="63" t="s">
        <v>1054</v>
      </c>
      <c r="J765" s="64">
        <v>250</v>
      </c>
      <c r="K765">
        <v>8</v>
      </c>
      <c r="L765">
        <v>0</v>
      </c>
      <c r="M765">
        <v>8</v>
      </c>
      <c r="N765">
        <v>0</v>
      </c>
      <c r="O765" s="64">
        <v>4000</v>
      </c>
    </row>
    <row r="766" spans="1:15">
      <c r="A766" s="63" t="s">
        <v>83</v>
      </c>
      <c r="B766" s="63" t="s">
        <v>973</v>
      </c>
      <c r="C766" s="63" t="s">
        <v>1544</v>
      </c>
      <c r="D766" s="63" t="s">
        <v>1916</v>
      </c>
      <c r="E766" s="63" t="s">
        <v>1056</v>
      </c>
      <c r="F766" s="63" t="s">
        <v>1545</v>
      </c>
      <c r="G766" s="63" t="s">
        <v>1087</v>
      </c>
      <c r="H766" s="63" t="s">
        <v>1059</v>
      </c>
      <c r="I766" s="63" t="s">
        <v>1054</v>
      </c>
      <c r="J766" s="64">
        <v>250</v>
      </c>
      <c r="K766">
        <v>0</v>
      </c>
      <c r="L766">
        <v>3</v>
      </c>
      <c r="M766">
        <v>0</v>
      </c>
      <c r="N766">
        <v>3</v>
      </c>
      <c r="O766" s="64">
        <v>1500</v>
      </c>
    </row>
    <row r="767" spans="1:15">
      <c r="A767" s="63" t="s">
        <v>83</v>
      </c>
      <c r="B767" s="63" t="s">
        <v>973</v>
      </c>
      <c r="C767" s="63" t="s">
        <v>1055</v>
      </c>
      <c r="D767" s="63" t="s">
        <v>1916</v>
      </c>
      <c r="E767" s="63" t="s">
        <v>1056</v>
      </c>
      <c r="F767" s="63" t="s">
        <v>1057</v>
      </c>
      <c r="G767" s="63" t="s">
        <v>1058</v>
      </c>
      <c r="H767" s="63" t="s">
        <v>1059</v>
      </c>
      <c r="I767" s="63" t="s">
        <v>1054</v>
      </c>
      <c r="J767" s="64">
        <v>850</v>
      </c>
      <c r="K767">
        <v>3</v>
      </c>
      <c r="L767">
        <v>0</v>
      </c>
      <c r="M767">
        <v>3</v>
      </c>
      <c r="N767">
        <v>0</v>
      </c>
      <c r="O767" s="64">
        <v>5100</v>
      </c>
    </row>
    <row r="768" spans="1:15">
      <c r="A768" s="63" t="s">
        <v>83</v>
      </c>
      <c r="B768" s="63" t="s">
        <v>973</v>
      </c>
      <c r="C768" s="63" t="s">
        <v>1514</v>
      </c>
      <c r="D768" s="63" t="s">
        <v>1916</v>
      </c>
      <c r="E768" s="63" t="s">
        <v>1056</v>
      </c>
      <c r="F768" s="63" t="s">
        <v>1515</v>
      </c>
      <c r="G768" s="63" t="s">
        <v>1087</v>
      </c>
      <c r="H768" s="63" t="s">
        <v>1059</v>
      </c>
      <c r="I768" s="63" t="s">
        <v>1054</v>
      </c>
      <c r="J768" s="64">
        <v>250</v>
      </c>
      <c r="K768">
        <v>2</v>
      </c>
      <c r="L768">
        <v>0</v>
      </c>
      <c r="M768">
        <v>0</v>
      </c>
      <c r="N768">
        <v>0</v>
      </c>
      <c r="O768" s="64">
        <v>500</v>
      </c>
    </row>
    <row r="769" spans="1:15">
      <c r="A769" s="63" t="s">
        <v>83</v>
      </c>
      <c r="B769" s="63" t="s">
        <v>973</v>
      </c>
      <c r="C769" s="63" t="s">
        <v>1564</v>
      </c>
      <c r="D769" s="63" t="s">
        <v>1916</v>
      </c>
      <c r="E769" s="63" t="s">
        <v>1056</v>
      </c>
      <c r="F769" s="63" t="s">
        <v>1565</v>
      </c>
      <c r="G769" s="63" t="s">
        <v>1058</v>
      </c>
      <c r="H769" s="63" t="s">
        <v>1059</v>
      </c>
      <c r="I769" s="63" t="s">
        <v>1054</v>
      </c>
      <c r="J769" s="64">
        <v>250</v>
      </c>
      <c r="K769">
        <v>12</v>
      </c>
      <c r="L769">
        <v>0</v>
      </c>
      <c r="M769">
        <v>12</v>
      </c>
      <c r="N769">
        <v>0</v>
      </c>
      <c r="O769" s="64">
        <v>6000</v>
      </c>
    </row>
    <row r="770" spans="1:15">
      <c r="A770" s="63" t="s">
        <v>83</v>
      </c>
      <c r="B770" s="63" t="s">
        <v>973</v>
      </c>
      <c r="C770" s="63" t="s">
        <v>1566</v>
      </c>
      <c r="D770" s="63" t="s">
        <v>1916</v>
      </c>
      <c r="E770" s="63" t="s">
        <v>1056</v>
      </c>
      <c r="F770" s="63" t="s">
        <v>1567</v>
      </c>
      <c r="G770" s="63" t="s">
        <v>1087</v>
      </c>
      <c r="H770" s="63" t="s">
        <v>1059</v>
      </c>
      <c r="I770" s="63" t="s">
        <v>1054</v>
      </c>
      <c r="J770" s="64">
        <v>350</v>
      </c>
      <c r="K770">
        <v>6</v>
      </c>
      <c r="L770">
        <v>0</v>
      </c>
      <c r="M770">
        <v>6</v>
      </c>
      <c r="N770">
        <v>0</v>
      </c>
      <c r="O770" s="64">
        <v>4200</v>
      </c>
    </row>
    <row r="771" spans="1:15">
      <c r="A771" s="63" t="s">
        <v>83</v>
      </c>
      <c r="B771" s="63" t="s">
        <v>973</v>
      </c>
      <c r="C771" s="63" t="s">
        <v>1175</v>
      </c>
      <c r="D771" s="63" t="s">
        <v>1965</v>
      </c>
      <c r="E771" s="63" t="s">
        <v>1050</v>
      </c>
      <c r="F771" s="63" t="s">
        <v>1176</v>
      </c>
      <c r="G771" s="63" t="s">
        <v>1087</v>
      </c>
      <c r="H771" s="63" t="s">
        <v>1053</v>
      </c>
      <c r="I771" s="63" t="s">
        <v>1054</v>
      </c>
      <c r="J771" s="64">
        <v>600</v>
      </c>
      <c r="K771">
        <v>3</v>
      </c>
      <c r="L771">
        <v>0</v>
      </c>
      <c r="M771">
        <v>0</v>
      </c>
      <c r="N771">
        <v>0</v>
      </c>
      <c r="O771" s="64">
        <v>1800</v>
      </c>
    </row>
    <row r="772" spans="1:15">
      <c r="A772" s="63" t="s">
        <v>83</v>
      </c>
      <c r="B772" s="63" t="s">
        <v>973</v>
      </c>
      <c r="C772" s="63" t="s">
        <v>1116</v>
      </c>
      <c r="D772" s="63" t="s">
        <v>1965</v>
      </c>
      <c r="E772" s="63" t="s">
        <v>1050</v>
      </c>
      <c r="F772" s="63" t="s">
        <v>1117</v>
      </c>
      <c r="G772" s="63" t="s">
        <v>1052</v>
      </c>
      <c r="H772" s="63" t="s">
        <v>1053</v>
      </c>
      <c r="I772" s="63" t="s">
        <v>1054</v>
      </c>
      <c r="J772" s="64">
        <v>50</v>
      </c>
      <c r="K772">
        <v>10</v>
      </c>
      <c r="L772">
        <v>0</v>
      </c>
      <c r="M772">
        <v>0</v>
      </c>
      <c r="N772">
        <v>0</v>
      </c>
      <c r="O772" s="64">
        <v>500</v>
      </c>
    </row>
    <row r="773" spans="1:15">
      <c r="A773" s="63" t="s">
        <v>83</v>
      </c>
      <c r="B773" s="63" t="s">
        <v>973</v>
      </c>
      <c r="C773" s="63" t="s">
        <v>1177</v>
      </c>
      <c r="D773" s="63" t="s">
        <v>1967</v>
      </c>
      <c r="E773" s="63" t="s">
        <v>1050</v>
      </c>
      <c r="F773" s="63" t="s">
        <v>1178</v>
      </c>
      <c r="G773" s="63" t="s">
        <v>1087</v>
      </c>
      <c r="H773" s="63" t="s">
        <v>1053</v>
      </c>
      <c r="I773" s="63" t="s">
        <v>1054</v>
      </c>
      <c r="J773" s="64">
        <v>40</v>
      </c>
      <c r="K773">
        <v>5</v>
      </c>
      <c r="L773">
        <v>0</v>
      </c>
      <c r="M773">
        <v>0</v>
      </c>
      <c r="N773">
        <v>0</v>
      </c>
      <c r="O773" s="64">
        <v>200</v>
      </c>
    </row>
    <row r="774" spans="1:15">
      <c r="A774" s="63" t="s">
        <v>83</v>
      </c>
      <c r="B774" s="63" t="s">
        <v>973</v>
      </c>
      <c r="C774" s="63" t="s">
        <v>1179</v>
      </c>
      <c r="D774" s="63" t="s">
        <v>1965</v>
      </c>
      <c r="E774" s="63" t="s">
        <v>1050</v>
      </c>
      <c r="F774" s="63" t="s">
        <v>1180</v>
      </c>
      <c r="G774" s="63" t="s">
        <v>1087</v>
      </c>
      <c r="H774" s="63" t="s">
        <v>1053</v>
      </c>
      <c r="I774" s="63" t="s">
        <v>1054</v>
      </c>
      <c r="J774" s="64">
        <v>900</v>
      </c>
      <c r="K774">
        <v>3</v>
      </c>
      <c r="L774">
        <v>0</v>
      </c>
      <c r="M774">
        <v>0</v>
      </c>
      <c r="N774">
        <v>0</v>
      </c>
      <c r="O774" s="64">
        <v>2700</v>
      </c>
    </row>
    <row r="775" spans="1:15">
      <c r="A775" s="63" t="s">
        <v>83</v>
      </c>
      <c r="B775" s="63" t="s">
        <v>973</v>
      </c>
      <c r="C775" s="63" t="s">
        <v>1181</v>
      </c>
      <c r="D775" s="63" t="s">
        <v>1967</v>
      </c>
      <c r="E775" s="63" t="s">
        <v>1143</v>
      </c>
      <c r="F775" s="63" t="s">
        <v>1183</v>
      </c>
      <c r="G775" s="63" t="s">
        <v>1087</v>
      </c>
      <c r="H775" s="63" t="s">
        <v>1053</v>
      </c>
      <c r="I775" s="63" t="s">
        <v>1054</v>
      </c>
      <c r="J775" s="64">
        <v>60</v>
      </c>
      <c r="K775">
        <v>5</v>
      </c>
      <c r="L775">
        <v>0</v>
      </c>
      <c r="M775">
        <v>0</v>
      </c>
      <c r="N775">
        <v>0</v>
      </c>
      <c r="O775" s="64">
        <v>300</v>
      </c>
    </row>
    <row r="776" spans="1:15">
      <c r="A776" s="63" t="s">
        <v>83</v>
      </c>
      <c r="B776" s="63" t="s">
        <v>973</v>
      </c>
      <c r="C776" s="63" t="s">
        <v>1185</v>
      </c>
      <c r="D776" s="63" t="s">
        <v>1965</v>
      </c>
      <c r="E776" s="63" t="s">
        <v>1050</v>
      </c>
      <c r="F776" s="63" t="s">
        <v>1186</v>
      </c>
      <c r="G776" s="63" t="s">
        <v>1087</v>
      </c>
      <c r="H776" s="63" t="s">
        <v>1053</v>
      </c>
      <c r="I776" s="63" t="s">
        <v>1054</v>
      </c>
      <c r="J776" s="64">
        <v>40</v>
      </c>
      <c r="K776">
        <v>15</v>
      </c>
      <c r="L776">
        <v>0</v>
      </c>
      <c r="M776">
        <v>0</v>
      </c>
      <c r="N776">
        <v>0</v>
      </c>
      <c r="O776" s="64">
        <v>600</v>
      </c>
    </row>
    <row r="777" spans="1:15">
      <c r="A777" s="63" t="s">
        <v>83</v>
      </c>
      <c r="B777" s="63" t="s">
        <v>973</v>
      </c>
      <c r="C777" s="63" t="s">
        <v>1187</v>
      </c>
      <c r="D777" s="63" t="s">
        <v>1965</v>
      </c>
      <c r="E777" s="63" t="s">
        <v>1050</v>
      </c>
      <c r="F777" s="63" t="s">
        <v>1188</v>
      </c>
      <c r="G777" s="63" t="s">
        <v>1087</v>
      </c>
      <c r="H777" s="63" t="s">
        <v>1053</v>
      </c>
      <c r="I777" s="63" t="s">
        <v>1054</v>
      </c>
      <c r="J777" s="64">
        <v>70</v>
      </c>
      <c r="K777">
        <v>5</v>
      </c>
      <c r="L777">
        <v>0</v>
      </c>
      <c r="M777">
        <v>0</v>
      </c>
      <c r="N777">
        <v>0</v>
      </c>
      <c r="O777" s="64">
        <v>350</v>
      </c>
    </row>
    <row r="778" spans="1:15">
      <c r="A778" s="63" t="s">
        <v>83</v>
      </c>
      <c r="B778" s="63" t="s">
        <v>973</v>
      </c>
      <c r="C778" s="63" t="s">
        <v>1189</v>
      </c>
      <c r="D778" s="63" t="s">
        <v>1965</v>
      </c>
      <c r="E778" s="63" t="s">
        <v>1050</v>
      </c>
      <c r="F778" s="63" t="s">
        <v>1190</v>
      </c>
      <c r="G778" s="63" t="s">
        <v>1087</v>
      </c>
      <c r="H778" s="63" t="s">
        <v>1053</v>
      </c>
      <c r="I778" s="63" t="s">
        <v>1054</v>
      </c>
      <c r="J778" s="64">
        <v>80</v>
      </c>
      <c r="K778">
        <v>5</v>
      </c>
      <c r="L778">
        <v>0</v>
      </c>
      <c r="M778">
        <v>0</v>
      </c>
      <c r="N778">
        <v>0</v>
      </c>
      <c r="O778" s="64">
        <v>400</v>
      </c>
    </row>
    <row r="779" spans="1:15">
      <c r="A779" s="63" t="s">
        <v>83</v>
      </c>
      <c r="B779" s="63" t="s">
        <v>973</v>
      </c>
      <c r="C779" s="63" t="s">
        <v>1191</v>
      </c>
      <c r="D779" s="63" t="s">
        <v>1965</v>
      </c>
      <c r="E779" s="63" t="s">
        <v>1050</v>
      </c>
      <c r="F779" s="63" t="s">
        <v>1192</v>
      </c>
      <c r="G779" s="63" t="s">
        <v>1087</v>
      </c>
      <c r="H779" s="63" t="s">
        <v>1053</v>
      </c>
      <c r="I779" s="63" t="s">
        <v>1054</v>
      </c>
      <c r="J779" s="64">
        <v>50</v>
      </c>
      <c r="K779">
        <v>5</v>
      </c>
      <c r="L779">
        <v>0</v>
      </c>
      <c r="M779">
        <v>0</v>
      </c>
      <c r="N779">
        <v>0</v>
      </c>
      <c r="O779" s="64">
        <v>250</v>
      </c>
    </row>
    <row r="780" spans="1:15">
      <c r="A780" s="63" t="s">
        <v>83</v>
      </c>
      <c r="B780" s="63" t="s">
        <v>973</v>
      </c>
      <c r="C780" s="63" t="s">
        <v>1330</v>
      </c>
      <c r="D780" s="63" t="s">
        <v>1965</v>
      </c>
      <c r="E780" s="63" t="s">
        <v>1050</v>
      </c>
      <c r="F780" s="63" t="s">
        <v>1331</v>
      </c>
      <c r="G780" s="63" t="s">
        <v>1052</v>
      </c>
      <c r="H780" s="63" t="s">
        <v>1053</v>
      </c>
      <c r="I780" s="63" t="s">
        <v>1054</v>
      </c>
      <c r="J780" s="64">
        <v>2500</v>
      </c>
      <c r="K780">
        <v>2</v>
      </c>
      <c r="L780">
        <v>0</v>
      </c>
      <c r="M780">
        <v>0</v>
      </c>
      <c r="N780">
        <v>2</v>
      </c>
      <c r="O780" s="64">
        <v>10000</v>
      </c>
    </row>
    <row r="781" spans="1:15">
      <c r="A781" s="63" t="s">
        <v>83</v>
      </c>
      <c r="B781" s="63" t="s">
        <v>973</v>
      </c>
      <c r="C781" s="63" t="s">
        <v>1108</v>
      </c>
      <c r="D781" s="63" t="s">
        <v>1965</v>
      </c>
      <c r="E781" s="63" t="s">
        <v>1050</v>
      </c>
      <c r="F781" s="63" t="s">
        <v>1109</v>
      </c>
      <c r="G781" s="63" t="s">
        <v>1052</v>
      </c>
      <c r="H781" s="63" t="s">
        <v>1053</v>
      </c>
      <c r="I781" s="63" t="s">
        <v>1054</v>
      </c>
      <c r="J781" s="64">
        <v>600</v>
      </c>
      <c r="K781">
        <v>6</v>
      </c>
      <c r="L781">
        <v>0</v>
      </c>
      <c r="M781">
        <v>0</v>
      </c>
      <c r="N781">
        <v>0</v>
      </c>
      <c r="O781" s="64">
        <v>3600</v>
      </c>
    </row>
    <row r="782" spans="1:15">
      <c r="A782" s="63" t="s">
        <v>83</v>
      </c>
      <c r="B782" s="63" t="s">
        <v>973</v>
      </c>
      <c r="C782" s="63" t="s">
        <v>1106</v>
      </c>
      <c r="D782" s="63" t="s">
        <v>1965</v>
      </c>
      <c r="E782" s="63" t="s">
        <v>1050</v>
      </c>
      <c r="F782" s="63" t="s">
        <v>1107</v>
      </c>
      <c r="G782" s="63" t="s">
        <v>1052</v>
      </c>
      <c r="H782" s="63" t="s">
        <v>1053</v>
      </c>
      <c r="I782" s="63" t="s">
        <v>1054</v>
      </c>
      <c r="J782" s="64">
        <v>60</v>
      </c>
      <c r="K782">
        <v>10</v>
      </c>
      <c r="L782">
        <v>0</v>
      </c>
      <c r="M782">
        <v>0</v>
      </c>
      <c r="N782">
        <v>0</v>
      </c>
      <c r="O782" s="64">
        <v>600</v>
      </c>
    </row>
    <row r="783" spans="1:15">
      <c r="A783" s="63" t="s">
        <v>83</v>
      </c>
      <c r="B783" s="63" t="s">
        <v>973</v>
      </c>
      <c r="C783" s="63" t="s">
        <v>1049</v>
      </c>
      <c r="D783" s="63" t="s">
        <v>1965</v>
      </c>
      <c r="E783" s="63" t="s">
        <v>1050</v>
      </c>
      <c r="F783" s="63" t="s">
        <v>1051</v>
      </c>
      <c r="G783" s="63" t="s">
        <v>1052</v>
      </c>
      <c r="H783" s="63" t="s">
        <v>1053</v>
      </c>
      <c r="I783" s="63" t="s">
        <v>1054</v>
      </c>
      <c r="J783" s="64">
        <v>50</v>
      </c>
      <c r="K783">
        <v>10</v>
      </c>
      <c r="L783">
        <v>0</v>
      </c>
      <c r="M783">
        <v>0</v>
      </c>
      <c r="N783">
        <v>0</v>
      </c>
      <c r="O783" s="64">
        <v>500</v>
      </c>
    </row>
    <row r="784" spans="1:15">
      <c r="A784" s="63" t="s">
        <v>83</v>
      </c>
      <c r="B784" s="63" t="s">
        <v>973</v>
      </c>
      <c r="C784" s="63" t="s">
        <v>1568</v>
      </c>
      <c r="D784" s="63" t="s">
        <v>1253</v>
      </c>
      <c r="E784" s="63" t="s">
        <v>1254</v>
      </c>
      <c r="F784" s="63" t="s">
        <v>1569</v>
      </c>
      <c r="G784" s="63" t="s">
        <v>1570</v>
      </c>
      <c r="H784" s="63" t="s">
        <v>1256</v>
      </c>
      <c r="I784" s="63" t="s">
        <v>1054</v>
      </c>
      <c r="J784" s="64">
        <v>1000</v>
      </c>
      <c r="K784">
        <v>1</v>
      </c>
      <c r="L784">
        <v>0</v>
      </c>
      <c r="M784">
        <v>0</v>
      </c>
      <c r="N784">
        <v>0</v>
      </c>
      <c r="O784" s="64">
        <v>1000</v>
      </c>
    </row>
    <row r="785" spans="1:15">
      <c r="A785" s="63" t="s">
        <v>83</v>
      </c>
      <c r="B785" s="63" t="s">
        <v>973</v>
      </c>
      <c r="C785" s="63" t="s">
        <v>1469</v>
      </c>
      <c r="D785" s="63" t="s">
        <v>1253</v>
      </c>
      <c r="E785" s="63" t="s">
        <v>1254</v>
      </c>
      <c r="F785" s="63" t="s">
        <v>1470</v>
      </c>
      <c r="G785" s="63" t="s">
        <v>1058</v>
      </c>
      <c r="H785" s="63" t="s">
        <v>1256</v>
      </c>
      <c r="I785" s="63" t="s">
        <v>1054</v>
      </c>
      <c r="J785" s="64">
        <v>200</v>
      </c>
      <c r="K785">
        <v>10</v>
      </c>
      <c r="L785">
        <v>0</v>
      </c>
      <c r="M785">
        <v>10</v>
      </c>
      <c r="N785">
        <v>0</v>
      </c>
      <c r="O785" s="64">
        <v>4000</v>
      </c>
    </row>
    <row r="786" spans="1:15">
      <c r="A786" s="63" t="s">
        <v>83</v>
      </c>
      <c r="B786" s="63" t="s">
        <v>973</v>
      </c>
      <c r="C786" s="63" t="s">
        <v>1571</v>
      </c>
      <c r="D786" s="63" t="s">
        <v>1253</v>
      </c>
      <c r="E786" s="63" t="s">
        <v>1254</v>
      </c>
      <c r="F786" s="63" t="s">
        <v>1572</v>
      </c>
      <c r="G786" s="63" t="s">
        <v>1570</v>
      </c>
      <c r="H786" s="63" t="s">
        <v>1256</v>
      </c>
      <c r="I786" s="63" t="s">
        <v>1054</v>
      </c>
      <c r="J786" s="64">
        <v>200</v>
      </c>
      <c r="K786">
        <v>10</v>
      </c>
      <c r="L786">
        <v>0</v>
      </c>
      <c r="M786">
        <v>10</v>
      </c>
      <c r="N786">
        <v>0</v>
      </c>
      <c r="O786" s="64">
        <v>4000</v>
      </c>
    </row>
    <row r="787" spans="1:15">
      <c r="A787" s="63" t="s">
        <v>83</v>
      </c>
      <c r="B787" s="63" t="s">
        <v>973</v>
      </c>
      <c r="C787" s="63" t="s">
        <v>1573</v>
      </c>
      <c r="D787" s="63" t="s">
        <v>1253</v>
      </c>
      <c r="E787" s="63" t="s">
        <v>1254</v>
      </c>
      <c r="F787" s="63" t="s">
        <v>1574</v>
      </c>
      <c r="G787" s="63" t="s">
        <v>1570</v>
      </c>
      <c r="H787" s="63" t="s">
        <v>1256</v>
      </c>
      <c r="I787" s="63" t="s">
        <v>1054</v>
      </c>
      <c r="J787" s="64">
        <v>1000</v>
      </c>
      <c r="K787">
        <v>1</v>
      </c>
      <c r="L787">
        <v>0</v>
      </c>
      <c r="M787">
        <v>0</v>
      </c>
      <c r="N787">
        <v>0</v>
      </c>
      <c r="O787" s="64">
        <v>1000</v>
      </c>
    </row>
    <row r="788" spans="1:15">
      <c r="A788" s="63" t="s">
        <v>83</v>
      </c>
      <c r="B788" s="63" t="s">
        <v>973</v>
      </c>
      <c r="C788" s="63" t="s">
        <v>1252</v>
      </c>
      <c r="D788" s="63" t="s">
        <v>1253</v>
      </c>
      <c r="E788" s="63" t="s">
        <v>1254</v>
      </c>
      <c r="F788" s="63" t="s">
        <v>1255</v>
      </c>
      <c r="G788" s="63" t="s">
        <v>1087</v>
      </c>
      <c r="H788" s="63" t="s">
        <v>1256</v>
      </c>
      <c r="I788" s="63" t="s">
        <v>1054</v>
      </c>
      <c r="J788" s="64">
        <v>1000</v>
      </c>
      <c r="K788">
        <v>0</v>
      </c>
      <c r="L788">
        <v>2</v>
      </c>
      <c r="M788">
        <v>0</v>
      </c>
      <c r="N788">
        <v>0</v>
      </c>
      <c r="O788" s="64">
        <v>2000</v>
      </c>
    </row>
    <row r="789" spans="1:15">
      <c r="A789" s="63" t="s">
        <v>83</v>
      </c>
      <c r="B789" s="63" t="s">
        <v>973</v>
      </c>
      <c r="C789" s="63" t="s">
        <v>1421</v>
      </c>
      <c r="D789" s="63" t="s">
        <v>1906</v>
      </c>
      <c r="E789" s="63" t="s">
        <v>1067</v>
      </c>
      <c r="F789" s="63" t="s">
        <v>1422</v>
      </c>
      <c r="G789" s="63" t="s">
        <v>1217</v>
      </c>
      <c r="H789" s="63" t="s">
        <v>1070</v>
      </c>
      <c r="I789" s="63" t="s">
        <v>1054</v>
      </c>
      <c r="J789" s="64">
        <v>200</v>
      </c>
      <c r="K789">
        <v>12</v>
      </c>
      <c r="L789">
        <v>0</v>
      </c>
      <c r="M789">
        <v>12</v>
      </c>
      <c r="N789">
        <v>0</v>
      </c>
      <c r="O789" s="64">
        <v>4800</v>
      </c>
    </row>
    <row r="790" spans="1:15">
      <c r="A790" s="63" t="s">
        <v>83</v>
      </c>
      <c r="B790" s="63" t="s">
        <v>973</v>
      </c>
      <c r="C790" s="63" t="s">
        <v>1261</v>
      </c>
      <c r="D790" s="63" t="s">
        <v>1906</v>
      </c>
      <c r="E790" s="63" t="s">
        <v>1067</v>
      </c>
      <c r="F790" s="63" t="s">
        <v>1262</v>
      </c>
      <c r="G790" s="63" t="s">
        <v>1217</v>
      </c>
      <c r="H790" s="63" t="s">
        <v>1070</v>
      </c>
      <c r="I790" s="63" t="s">
        <v>1054</v>
      </c>
      <c r="J790" s="64">
        <v>200</v>
      </c>
      <c r="K790">
        <v>12</v>
      </c>
      <c r="L790">
        <v>0</v>
      </c>
      <c r="M790">
        <v>12</v>
      </c>
      <c r="N790">
        <v>0</v>
      </c>
      <c r="O790" s="64">
        <v>4800</v>
      </c>
    </row>
    <row r="791" spans="1:15">
      <c r="A791" s="63" t="s">
        <v>83</v>
      </c>
      <c r="B791" s="63" t="s">
        <v>973</v>
      </c>
      <c r="C791" s="63" t="s">
        <v>1389</v>
      </c>
      <c r="D791" s="63" t="s">
        <v>1906</v>
      </c>
      <c r="E791" s="63" t="s">
        <v>1067</v>
      </c>
      <c r="F791" s="63" t="s">
        <v>1390</v>
      </c>
      <c r="G791" s="63" t="s">
        <v>1391</v>
      </c>
      <c r="H791" s="63" t="s">
        <v>1070</v>
      </c>
      <c r="I791" s="63" t="s">
        <v>1054</v>
      </c>
      <c r="J791" s="64">
        <v>100</v>
      </c>
      <c r="K791">
        <v>20</v>
      </c>
      <c r="L791">
        <v>20</v>
      </c>
      <c r="M791">
        <v>20</v>
      </c>
      <c r="N791">
        <v>20</v>
      </c>
      <c r="O791" s="64">
        <v>8000</v>
      </c>
    </row>
    <row r="792" spans="1:15">
      <c r="A792" s="63" t="s">
        <v>83</v>
      </c>
      <c r="B792" s="63" t="s">
        <v>973</v>
      </c>
      <c r="C792" s="63" t="s">
        <v>1065</v>
      </c>
      <c r="D792" s="63" t="s">
        <v>1906</v>
      </c>
      <c r="E792" s="63" t="s">
        <v>1067</v>
      </c>
      <c r="F792" s="63" t="s">
        <v>1068</v>
      </c>
      <c r="G792" s="63" t="s">
        <v>1069</v>
      </c>
      <c r="H792" s="63" t="s">
        <v>1070</v>
      </c>
      <c r="I792" s="63" t="s">
        <v>1054</v>
      </c>
      <c r="J792" s="64">
        <v>270</v>
      </c>
      <c r="K792">
        <v>0</v>
      </c>
      <c r="L792">
        <v>18</v>
      </c>
      <c r="M792">
        <v>0</v>
      </c>
      <c r="N792">
        <v>18</v>
      </c>
      <c r="O792" s="64">
        <v>9720</v>
      </c>
    </row>
    <row r="793" spans="1:15">
      <c r="A793" s="63" t="s">
        <v>83</v>
      </c>
      <c r="B793" s="63" t="s">
        <v>973</v>
      </c>
      <c r="C793" s="63" t="s">
        <v>1257</v>
      </c>
      <c r="D793" s="63" t="s">
        <v>1906</v>
      </c>
      <c r="E793" s="63" t="s">
        <v>1067</v>
      </c>
      <c r="F793" s="63" t="s">
        <v>1258</v>
      </c>
      <c r="G793" s="63" t="s">
        <v>1087</v>
      </c>
      <c r="H793" s="63" t="s">
        <v>1070</v>
      </c>
      <c r="I793" s="63" t="s">
        <v>1054</v>
      </c>
      <c r="J793" s="64">
        <v>220</v>
      </c>
      <c r="K793">
        <v>16</v>
      </c>
      <c r="L793">
        <v>16</v>
      </c>
      <c r="M793">
        <v>0</v>
      </c>
      <c r="N793">
        <v>0</v>
      </c>
      <c r="O793" s="64">
        <v>7040</v>
      </c>
    </row>
    <row r="794" spans="1:15">
      <c r="A794" s="63" t="s">
        <v>83</v>
      </c>
      <c r="B794" s="63" t="s">
        <v>973</v>
      </c>
      <c r="C794" s="63" t="s">
        <v>1575</v>
      </c>
      <c r="D794" s="63" t="s">
        <v>1085</v>
      </c>
      <c r="E794" s="63" t="s">
        <v>1085</v>
      </c>
      <c r="F794" s="63" t="s">
        <v>1576</v>
      </c>
      <c r="G794" s="63" t="s">
        <v>1087</v>
      </c>
      <c r="H794" s="63" t="s">
        <v>1088</v>
      </c>
      <c r="I794" s="63" t="s">
        <v>1089</v>
      </c>
      <c r="J794" s="64">
        <v>300</v>
      </c>
      <c r="K794">
        <v>80</v>
      </c>
      <c r="L794">
        <v>160</v>
      </c>
      <c r="M794">
        <v>0</v>
      </c>
      <c r="N794">
        <v>80</v>
      </c>
      <c r="O794" s="64">
        <v>96000</v>
      </c>
    </row>
    <row r="795" spans="1:15">
      <c r="A795" s="63" t="s">
        <v>83</v>
      </c>
      <c r="B795" s="63" t="s">
        <v>973</v>
      </c>
      <c r="C795" s="63" t="s">
        <v>1207</v>
      </c>
      <c r="D795" s="63" t="s">
        <v>1208</v>
      </c>
      <c r="E795" s="63" t="s">
        <v>2006</v>
      </c>
      <c r="F795" s="63" t="s">
        <v>1209</v>
      </c>
      <c r="G795" s="63" t="s">
        <v>1087</v>
      </c>
      <c r="H795" s="63" t="s">
        <v>1210</v>
      </c>
      <c r="I795" s="63" t="s">
        <v>1054</v>
      </c>
      <c r="J795" s="64">
        <v>300</v>
      </c>
      <c r="K795">
        <v>15</v>
      </c>
      <c r="L795">
        <v>0</v>
      </c>
      <c r="M795">
        <v>0</v>
      </c>
      <c r="N795">
        <v>5</v>
      </c>
      <c r="O795" s="64">
        <v>6000</v>
      </c>
    </row>
    <row r="796" spans="1:15">
      <c r="A796" s="63" t="s">
        <v>83</v>
      </c>
      <c r="B796" s="63" t="s">
        <v>973</v>
      </c>
      <c r="C796" s="63" t="s">
        <v>1211</v>
      </c>
      <c r="D796" s="63" t="s">
        <v>1965</v>
      </c>
      <c r="E796" s="63" t="s">
        <v>1050</v>
      </c>
      <c r="F796" s="63" t="s">
        <v>1212</v>
      </c>
      <c r="G796" s="63" t="s">
        <v>1087</v>
      </c>
      <c r="H796" s="63" t="s">
        <v>1053</v>
      </c>
      <c r="I796" s="63" t="s">
        <v>1054</v>
      </c>
      <c r="J796" s="64">
        <v>100</v>
      </c>
      <c r="K796">
        <v>20</v>
      </c>
      <c r="L796">
        <v>0</v>
      </c>
      <c r="M796">
        <v>0</v>
      </c>
      <c r="N796">
        <v>5</v>
      </c>
      <c r="O796" s="64">
        <v>2500</v>
      </c>
    </row>
    <row r="797" spans="1:15">
      <c r="A797" s="63" t="s">
        <v>83</v>
      </c>
      <c r="B797" s="63" t="s">
        <v>973</v>
      </c>
      <c r="C797" s="63" t="s">
        <v>1215</v>
      </c>
      <c r="D797" s="63" t="s">
        <v>1967</v>
      </c>
      <c r="E797" s="63" t="s">
        <v>1050</v>
      </c>
      <c r="F797" s="63" t="s">
        <v>1216</v>
      </c>
      <c r="G797" s="63" t="s">
        <v>1217</v>
      </c>
      <c r="H797" s="63" t="s">
        <v>1053</v>
      </c>
      <c r="I797" s="63" t="s">
        <v>1054</v>
      </c>
      <c r="J797" s="64">
        <v>200</v>
      </c>
      <c r="K797">
        <v>15</v>
      </c>
      <c r="L797">
        <v>0</v>
      </c>
      <c r="M797">
        <v>0</v>
      </c>
      <c r="N797">
        <v>5</v>
      </c>
      <c r="O797" s="64">
        <v>4000</v>
      </c>
    </row>
    <row r="798" spans="1:15">
      <c r="A798" s="63" t="s">
        <v>83</v>
      </c>
      <c r="B798" s="63" t="s">
        <v>973</v>
      </c>
      <c r="C798" s="63" t="s">
        <v>1454</v>
      </c>
      <c r="D798" s="63" t="s">
        <v>1061</v>
      </c>
      <c r="E798" s="63" t="s">
        <v>1050</v>
      </c>
      <c r="F798" s="63" t="s">
        <v>1455</v>
      </c>
      <c r="G798" s="63" t="s">
        <v>1087</v>
      </c>
      <c r="H798" s="63" t="s">
        <v>1064</v>
      </c>
      <c r="I798" s="63" t="s">
        <v>1054</v>
      </c>
      <c r="J798" s="64">
        <v>100</v>
      </c>
      <c r="K798">
        <v>6</v>
      </c>
      <c r="L798">
        <v>2</v>
      </c>
      <c r="M798">
        <v>0</v>
      </c>
      <c r="N798">
        <v>4</v>
      </c>
      <c r="O798" s="64">
        <v>1200</v>
      </c>
    </row>
    <row r="799" spans="1:15">
      <c r="A799" s="63" t="s">
        <v>83</v>
      </c>
      <c r="B799" s="63" t="s">
        <v>973</v>
      </c>
      <c r="C799" s="63" t="s">
        <v>1073</v>
      </c>
      <c r="D799" s="63" t="s">
        <v>1966</v>
      </c>
      <c r="E799" s="63" t="s">
        <v>1050</v>
      </c>
      <c r="F799" s="63" t="s">
        <v>1074</v>
      </c>
      <c r="G799" s="63" t="s">
        <v>1058</v>
      </c>
      <c r="H799" s="63" t="s">
        <v>1199</v>
      </c>
      <c r="I799" s="63" t="s">
        <v>1054</v>
      </c>
      <c r="J799" s="64">
        <v>350</v>
      </c>
      <c r="K799">
        <v>4</v>
      </c>
      <c r="L799">
        <v>0</v>
      </c>
      <c r="M799">
        <v>0</v>
      </c>
      <c r="N799">
        <v>0</v>
      </c>
      <c r="O799" s="64">
        <v>1400</v>
      </c>
    </row>
    <row r="800" spans="1:15">
      <c r="A800" s="63" t="s">
        <v>83</v>
      </c>
      <c r="B800" s="63" t="s">
        <v>973</v>
      </c>
      <c r="C800" s="63" t="s">
        <v>1220</v>
      </c>
      <c r="D800" s="63" t="s">
        <v>1913</v>
      </c>
      <c r="E800" s="63" t="s">
        <v>2002</v>
      </c>
      <c r="F800" s="63" t="s">
        <v>1221</v>
      </c>
      <c r="G800" s="63" t="s">
        <v>1087</v>
      </c>
      <c r="H800" s="63" t="s">
        <v>1092</v>
      </c>
      <c r="I800" s="63" t="s">
        <v>1054</v>
      </c>
      <c r="J800" s="64">
        <v>100</v>
      </c>
      <c r="K800">
        <v>6</v>
      </c>
      <c r="L800">
        <v>0</v>
      </c>
      <c r="M800">
        <v>0</v>
      </c>
      <c r="N800">
        <v>2</v>
      </c>
      <c r="O800" s="64">
        <v>800</v>
      </c>
    </row>
    <row r="801" spans="1:15">
      <c r="A801" s="63" t="s">
        <v>83</v>
      </c>
      <c r="B801" s="63" t="s">
        <v>973</v>
      </c>
      <c r="C801" s="63" t="s">
        <v>1222</v>
      </c>
      <c r="D801" s="63" t="s">
        <v>1122</v>
      </c>
      <c r="E801" s="63" t="s">
        <v>2003</v>
      </c>
      <c r="F801" s="63" t="s">
        <v>1223</v>
      </c>
      <c r="G801" s="63" t="s">
        <v>1087</v>
      </c>
      <c r="H801" s="63" t="s">
        <v>1125</v>
      </c>
      <c r="I801" s="63" t="s">
        <v>1054</v>
      </c>
      <c r="J801" s="64">
        <v>700</v>
      </c>
      <c r="K801">
        <v>1</v>
      </c>
      <c r="L801">
        <v>0</v>
      </c>
      <c r="M801">
        <v>0</v>
      </c>
      <c r="N801">
        <v>0</v>
      </c>
      <c r="O801" s="64">
        <v>700</v>
      </c>
    </row>
    <row r="802" spans="1:15">
      <c r="A802" s="63" t="s">
        <v>83</v>
      </c>
      <c r="B802" s="63" t="s">
        <v>973</v>
      </c>
      <c r="C802" s="63" t="s">
        <v>1334</v>
      </c>
      <c r="D802" s="63" t="s">
        <v>1913</v>
      </c>
      <c r="E802" s="63" t="s">
        <v>2002</v>
      </c>
      <c r="F802" s="63" t="s">
        <v>1335</v>
      </c>
      <c r="G802" s="63" t="s">
        <v>1063</v>
      </c>
      <c r="H802" s="63" t="s">
        <v>1092</v>
      </c>
      <c r="I802" s="63" t="s">
        <v>1054</v>
      </c>
      <c r="J802" s="64">
        <v>200</v>
      </c>
      <c r="K802">
        <v>5</v>
      </c>
      <c r="L802">
        <v>0</v>
      </c>
      <c r="M802">
        <v>0</v>
      </c>
      <c r="N802">
        <v>0</v>
      </c>
      <c r="O802" s="64">
        <v>1000</v>
      </c>
    </row>
    <row r="803" spans="1:15">
      <c r="A803" s="63" t="s">
        <v>83</v>
      </c>
      <c r="B803" s="63" t="s">
        <v>973</v>
      </c>
      <c r="C803" s="63" t="s">
        <v>1577</v>
      </c>
      <c r="D803" s="63" t="s">
        <v>1061</v>
      </c>
      <c r="E803" s="63" t="s">
        <v>1050</v>
      </c>
      <c r="F803" s="63" t="s">
        <v>1578</v>
      </c>
      <c r="G803" s="63" t="s">
        <v>1087</v>
      </c>
      <c r="H803" s="63" t="s">
        <v>1064</v>
      </c>
      <c r="I803" s="63" t="s">
        <v>1054</v>
      </c>
      <c r="J803" s="64">
        <v>100</v>
      </c>
      <c r="K803">
        <v>1</v>
      </c>
      <c r="L803">
        <v>0</v>
      </c>
      <c r="M803">
        <v>0</v>
      </c>
      <c r="N803">
        <v>0</v>
      </c>
      <c r="O803" s="64">
        <v>100</v>
      </c>
    </row>
    <row r="804" spans="1:15">
      <c r="A804" s="63" t="s">
        <v>83</v>
      </c>
      <c r="B804" s="63" t="s">
        <v>973</v>
      </c>
      <c r="C804" s="63" t="s">
        <v>1110</v>
      </c>
      <c r="D804" s="63" t="s">
        <v>1913</v>
      </c>
      <c r="E804" s="63" t="s">
        <v>2002</v>
      </c>
      <c r="F804" s="63" t="s">
        <v>1111</v>
      </c>
      <c r="G804" s="63" t="s">
        <v>1087</v>
      </c>
      <c r="H804" s="63" t="s">
        <v>1092</v>
      </c>
      <c r="I804" s="63" t="s">
        <v>1054</v>
      </c>
      <c r="J804" s="64">
        <v>15</v>
      </c>
      <c r="K804">
        <v>20</v>
      </c>
      <c r="L804">
        <v>0</v>
      </c>
      <c r="M804">
        <v>0</v>
      </c>
      <c r="N804">
        <v>15</v>
      </c>
      <c r="O804" s="64">
        <v>525</v>
      </c>
    </row>
    <row r="805" spans="1:15">
      <c r="A805" s="63" t="s">
        <v>83</v>
      </c>
      <c r="B805" s="63" t="s">
        <v>973</v>
      </c>
      <c r="C805" s="63" t="s">
        <v>1226</v>
      </c>
      <c r="D805" s="63" t="s">
        <v>1227</v>
      </c>
      <c r="E805" s="63" t="s">
        <v>1050</v>
      </c>
      <c r="F805" s="63" t="s">
        <v>1228</v>
      </c>
      <c r="G805" s="63" t="s">
        <v>1052</v>
      </c>
      <c r="H805" s="63" t="s">
        <v>1229</v>
      </c>
      <c r="I805" s="63" t="s">
        <v>1054</v>
      </c>
      <c r="J805" s="64">
        <v>600</v>
      </c>
      <c r="K805">
        <v>2</v>
      </c>
      <c r="L805">
        <v>0</v>
      </c>
      <c r="M805">
        <v>0</v>
      </c>
      <c r="N805">
        <v>0</v>
      </c>
      <c r="O805" s="64">
        <v>1200</v>
      </c>
    </row>
    <row r="806" spans="1:15">
      <c r="A806" s="63" t="s">
        <v>83</v>
      </c>
      <c r="B806" s="63" t="s">
        <v>973</v>
      </c>
      <c r="C806" s="63" t="s">
        <v>1200</v>
      </c>
      <c r="D806" s="63" t="s">
        <v>1965</v>
      </c>
      <c r="E806" s="63" t="s">
        <v>1202</v>
      </c>
      <c r="F806" s="63" t="s">
        <v>1203</v>
      </c>
      <c r="G806" s="63" t="s">
        <v>1052</v>
      </c>
      <c r="H806" s="63" t="s">
        <v>1053</v>
      </c>
      <c r="I806" s="63" t="s">
        <v>1054</v>
      </c>
      <c r="J806" s="64">
        <v>40</v>
      </c>
      <c r="K806">
        <v>10</v>
      </c>
      <c r="L806">
        <v>0</v>
      </c>
      <c r="M806">
        <v>0</v>
      </c>
      <c r="N806">
        <v>0</v>
      </c>
      <c r="O806" s="64">
        <v>400</v>
      </c>
    </row>
    <row r="807" spans="1:15">
      <c r="A807" s="63" t="s">
        <v>83</v>
      </c>
      <c r="B807" s="63" t="s">
        <v>973</v>
      </c>
      <c r="C807" s="63" t="s">
        <v>1205</v>
      </c>
      <c r="D807" s="63" t="s">
        <v>1965</v>
      </c>
      <c r="E807" s="63" t="s">
        <v>1050</v>
      </c>
      <c r="F807" s="63" t="s">
        <v>1206</v>
      </c>
      <c r="G807" s="63" t="s">
        <v>1087</v>
      </c>
      <c r="H807" s="63" t="s">
        <v>1053</v>
      </c>
      <c r="I807" s="63" t="s">
        <v>1054</v>
      </c>
      <c r="J807" s="64">
        <v>300</v>
      </c>
      <c r="K807">
        <v>4</v>
      </c>
      <c r="L807">
        <v>0</v>
      </c>
      <c r="M807">
        <v>0</v>
      </c>
      <c r="N807">
        <v>4</v>
      </c>
      <c r="O807" s="64">
        <v>2400</v>
      </c>
    </row>
    <row r="808" spans="1:15">
      <c r="A808" s="63" t="s">
        <v>83</v>
      </c>
      <c r="B808" s="63" t="s">
        <v>973</v>
      </c>
      <c r="C808" s="63" t="s">
        <v>1346</v>
      </c>
      <c r="D808" s="63" t="s">
        <v>1967</v>
      </c>
      <c r="E808" s="63" t="s">
        <v>1050</v>
      </c>
      <c r="F808" s="63" t="s">
        <v>1347</v>
      </c>
      <c r="G808" s="63" t="s">
        <v>1052</v>
      </c>
      <c r="H808" s="63" t="s">
        <v>1053</v>
      </c>
      <c r="I808" s="63" t="s">
        <v>1054</v>
      </c>
      <c r="J808" s="64">
        <v>1000</v>
      </c>
      <c r="K808">
        <v>2</v>
      </c>
      <c r="L808">
        <v>0</v>
      </c>
      <c r="M808">
        <v>0</v>
      </c>
      <c r="N808">
        <v>0</v>
      </c>
      <c r="O808" s="64">
        <v>2000</v>
      </c>
    </row>
    <row r="809" spans="1:15">
      <c r="A809" s="63" t="s">
        <v>83</v>
      </c>
      <c r="B809" s="63" t="s">
        <v>973</v>
      </c>
      <c r="C809" s="63" t="s">
        <v>1197</v>
      </c>
      <c r="D809" s="63" t="s">
        <v>1965</v>
      </c>
      <c r="E809" s="63" t="s">
        <v>1050</v>
      </c>
      <c r="F809" s="63" t="s">
        <v>1198</v>
      </c>
      <c r="G809" s="63" t="s">
        <v>1087</v>
      </c>
      <c r="H809" s="63" t="s">
        <v>1053</v>
      </c>
      <c r="I809" s="63" t="s">
        <v>1054</v>
      </c>
      <c r="J809" s="64">
        <v>10</v>
      </c>
      <c r="K809">
        <v>20</v>
      </c>
      <c r="L809">
        <v>20</v>
      </c>
      <c r="M809">
        <v>10</v>
      </c>
      <c r="N809">
        <v>10</v>
      </c>
      <c r="O809" s="64">
        <v>600</v>
      </c>
    </row>
    <row r="810" spans="1:15">
      <c r="A810" s="63" t="s">
        <v>83</v>
      </c>
      <c r="B810" s="63" t="s">
        <v>973</v>
      </c>
      <c r="C810" s="63" t="s">
        <v>1100</v>
      </c>
      <c r="D810" s="63" t="s">
        <v>1965</v>
      </c>
      <c r="E810" s="63" t="s">
        <v>1050</v>
      </c>
      <c r="F810" s="63" t="s">
        <v>1101</v>
      </c>
      <c r="G810" s="63" t="s">
        <v>1087</v>
      </c>
      <c r="H810" s="63" t="s">
        <v>1053</v>
      </c>
      <c r="I810" s="63" t="s">
        <v>1054</v>
      </c>
      <c r="J810" s="64">
        <v>3000</v>
      </c>
      <c r="K810">
        <v>3</v>
      </c>
      <c r="L810">
        <v>3</v>
      </c>
      <c r="M810">
        <v>0</v>
      </c>
      <c r="N810">
        <v>3</v>
      </c>
      <c r="O810" s="64">
        <v>27000</v>
      </c>
    </row>
    <row r="811" spans="1:15">
      <c r="A811" s="63" t="s">
        <v>83</v>
      </c>
      <c r="B811" s="63" t="s">
        <v>973</v>
      </c>
      <c r="C811" s="63" t="s">
        <v>1448</v>
      </c>
      <c r="D811" s="63" t="s">
        <v>1965</v>
      </c>
      <c r="E811" s="63" t="s">
        <v>1050</v>
      </c>
      <c r="F811" s="63" t="s">
        <v>1449</v>
      </c>
      <c r="G811" s="63" t="s">
        <v>1087</v>
      </c>
      <c r="H811" s="63" t="s">
        <v>1053</v>
      </c>
      <c r="I811" s="63" t="s">
        <v>1054</v>
      </c>
      <c r="J811" s="64">
        <v>6000</v>
      </c>
      <c r="K811">
        <v>1</v>
      </c>
      <c r="L811">
        <v>0</v>
      </c>
      <c r="M811">
        <v>0</v>
      </c>
      <c r="N811">
        <v>0</v>
      </c>
      <c r="O811" s="64">
        <v>6000</v>
      </c>
    </row>
    <row r="812" spans="1:15">
      <c r="A812" s="63" t="s">
        <v>83</v>
      </c>
      <c r="B812" s="63" t="s">
        <v>973</v>
      </c>
      <c r="C812" s="63" t="s">
        <v>1411</v>
      </c>
      <c r="D812" s="63" t="s">
        <v>1965</v>
      </c>
      <c r="E812" s="63" t="s">
        <v>1050</v>
      </c>
      <c r="F812" s="63" t="s">
        <v>1412</v>
      </c>
      <c r="G812" s="63" t="s">
        <v>1087</v>
      </c>
      <c r="H812" s="63" t="s">
        <v>1053</v>
      </c>
      <c r="I812" s="63" t="s">
        <v>1054</v>
      </c>
      <c r="J812" s="64">
        <v>500</v>
      </c>
      <c r="K812">
        <v>1</v>
      </c>
      <c r="L812">
        <v>0</v>
      </c>
      <c r="M812">
        <v>0</v>
      </c>
      <c r="N812">
        <v>0</v>
      </c>
      <c r="O812" s="64">
        <v>500</v>
      </c>
    </row>
    <row r="813" spans="1:15">
      <c r="A813" s="63" t="s">
        <v>83</v>
      </c>
      <c r="B813" s="63" t="s">
        <v>973</v>
      </c>
      <c r="C813" s="63" t="s">
        <v>1446</v>
      </c>
      <c r="D813" s="63" t="s">
        <v>1968</v>
      </c>
      <c r="E813" s="63" t="s">
        <v>1113</v>
      </c>
      <c r="F813" s="63" t="s">
        <v>1447</v>
      </c>
      <c r="G813" s="63" t="s">
        <v>1087</v>
      </c>
      <c r="H813" s="63" t="s">
        <v>1115</v>
      </c>
      <c r="I813" s="63" t="s">
        <v>1097</v>
      </c>
      <c r="J813" s="64">
        <v>2000</v>
      </c>
      <c r="K813">
        <v>1</v>
      </c>
      <c r="L813">
        <v>0</v>
      </c>
      <c r="M813">
        <v>0</v>
      </c>
      <c r="N813">
        <v>0</v>
      </c>
      <c r="O813" s="64">
        <v>2000</v>
      </c>
    </row>
    <row r="814" spans="1:15">
      <c r="A814" s="63" t="s">
        <v>83</v>
      </c>
      <c r="B814" s="63" t="s">
        <v>973</v>
      </c>
      <c r="C814" s="63" t="s">
        <v>1300</v>
      </c>
      <c r="D814" s="63" t="s">
        <v>1968</v>
      </c>
      <c r="E814" s="63" t="s">
        <v>1113</v>
      </c>
      <c r="F814" s="63" t="s">
        <v>1301</v>
      </c>
      <c r="G814" s="63" t="s">
        <v>1087</v>
      </c>
      <c r="H814" s="63" t="s">
        <v>1115</v>
      </c>
      <c r="I814" s="63" t="s">
        <v>1097</v>
      </c>
      <c r="J814" s="64">
        <v>3000</v>
      </c>
      <c r="K814">
        <v>1</v>
      </c>
      <c r="L814">
        <v>0</v>
      </c>
      <c r="M814">
        <v>0</v>
      </c>
      <c r="N814">
        <v>0</v>
      </c>
      <c r="O814" s="64">
        <v>3000</v>
      </c>
    </row>
    <row r="815" spans="1:15">
      <c r="A815" s="63" t="s">
        <v>83</v>
      </c>
      <c r="B815" s="63" t="s">
        <v>973</v>
      </c>
      <c r="C815" s="63" t="s">
        <v>1077</v>
      </c>
      <c r="D815" s="63" t="s">
        <v>1967</v>
      </c>
      <c r="E815" s="63" t="s">
        <v>1050</v>
      </c>
      <c r="F815" s="63" t="s">
        <v>1078</v>
      </c>
      <c r="G815" s="63" t="s">
        <v>1052</v>
      </c>
      <c r="H815" s="63" t="s">
        <v>1053</v>
      </c>
      <c r="I815" s="63" t="s">
        <v>1054</v>
      </c>
      <c r="J815" s="64">
        <v>500</v>
      </c>
      <c r="K815">
        <v>4</v>
      </c>
      <c r="L815">
        <v>0</v>
      </c>
      <c r="M815">
        <v>0</v>
      </c>
      <c r="N815">
        <v>0</v>
      </c>
      <c r="O815" s="64">
        <v>2000</v>
      </c>
    </row>
    <row r="816" spans="1:15">
      <c r="A816" s="63" t="s">
        <v>83</v>
      </c>
      <c r="B816" s="63" t="s">
        <v>973</v>
      </c>
      <c r="C816" s="63" t="s">
        <v>1071</v>
      </c>
      <c r="D816" s="63" t="s">
        <v>1965</v>
      </c>
      <c r="E816" s="63" t="s">
        <v>1050</v>
      </c>
      <c r="F816" s="63" t="s">
        <v>1072</v>
      </c>
      <c r="G816" s="63" t="s">
        <v>1052</v>
      </c>
      <c r="H816" s="63" t="s">
        <v>1053</v>
      </c>
      <c r="I816" s="63" t="s">
        <v>1054</v>
      </c>
      <c r="J816" s="64">
        <v>500</v>
      </c>
      <c r="K816">
        <v>4</v>
      </c>
      <c r="L816">
        <v>0</v>
      </c>
      <c r="M816">
        <v>0</v>
      </c>
      <c r="N816">
        <v>0</v>
      </c>
      <c r="O816" s="64">
        <v>2000</v>
      </c>
    </row>
    <row r="817" spans="1:15">
      <c r="A817" s="63" t="s">
        <v>83</v>
      </c>
      <c r="B817" s="63" t="s">
        <v>973</v>
      </c>
      <c r="C817" s="63" t="s">
        <v>1459</v>
      </c>
      <c r="D817" s="63" t="s">
        <v>1965</v>
      </c>
      <c r="E817" s="63" t="s">
        <v>1050</v>
      </c>
      <c r="F817" s="63" t="s">
        <v>1460</v>
      </c>
      <c r="G817" s="63" t="s">
        <v>1087</v>
      </c>
      <c r="H817" s="63" t="s">
        <v>1053</v>
      </c>
      <c r="I817" s="63" t="s">
        <v>1054</v>
      </c>
      <c r="J817" s="64">
        <v>600</v>
      </c>
      <c r="K817">
        <v>4</v>
      </c>
      <c r="L817">
        <v>0</v>
      </c>
      <c r="M817">
        <v>4</v>
      </c>
      <c r="N817">
        <v>0</v>
      </c>
      <c r="O817" s="64">
        <v>4800</v>
      </c>
    </row>
    <row r="818" spans="1:15">
      <c r="A818" s="63" t="s">
        <v>83</v>
      </c>
      <c r="B818" s="63" t="s">
        <v>973</v>
      </c>
      <c r="C818" s="63" t="s">
        <v>1167</v>
      </c>
      <c r="D818" s="63" t="s">
        <v>1967</v>
      </c>
      <c r="E818" s="63" t="s">
        <v>1050</v>
      </c>
      <c r="F818" s="63" t="s">
        <v>1168</v>
      </c>
      <c r="G818" s="63" t="s">
        <v>1087</v>
      </c>
      <c r="H818" s="63" t="s">
        <v>1053</v>
      </c>
      <c r="I818" s="63" t="s">
        <v>1054</v>
      </c>
      <c r="J818" s="64">
        <v>2000</v>
      </c>
      <c r="K818">
        <v>2</v>
      </c>
      <c r="L818">
        <v>0</v>
      </c>
      <c r="M818">
        <v>2</v>
      </c>
      <c r="N818">
        <v>0</v>
      </c>
      <c r="O818" s="64">
        <v>8000</v>
      </c>
    </row>
    <row r="819" spans="1:15">
      <c r="A819" s="63" t="s">
        <v>83</v>
      </c>
      <c r="B819" s="63" t="s">
        <v>973</v>
      </c>
      <c r="C819" s="63" t="s">
        <v>1271</v>
      </c>
      <c r="D819" s="63" t="s">
        <v>1967</v>
      </c>
      <c r="E819" s="63" t="s">
        <v>1050</v>
      </c>
      <c r="F819" s="63" t="s">
        <v>1272</v>
      </c>
      <c r="G819" s="63" t="s">
        <v>1087</v>
      </c>
      <c r="H819" s="63" t="s">
        <v>1053</v>
      </c>
      <c r="I819" s="63" t="s">
        <v>1054</v>
      </c>
      <c r="J819" s="64">
        <v>2000</v>
      </c>
      <c r="K819">
        <v>3</v>
      </c>
      <c r="L819">
        <v>0</v>
      </c>
      <c r="M819">
        <v>0</v>
      </c>
      <c r="N819">
        <v>0</v>
      </c>
      <c r="O819" s="64">
        <v>6000</v>
      </c>
    </row>
    <row r="820" spans="1:15">
      <c r="A820" s="63" t="s">
        <v>83</v>
      </c>
      <c r="B820" s="63" t="s">
        <v>973</v>
      </c>
      <c r="C820" s="63" t="s">
        <v>1450</v>
      </c>
      <c r="D820" s="63" t="s">
        <v>1967</v>
      </c>
      <c r="E820" s="63" t="s">
        <v>1050</v>
      </c>
      <c r="F820" s="63" t="s">
        <v>1451</v>
      </c>
      <c r="G820" s="63" t="s">
        <v>1087</v>
      </c>
      <c r="H820" s="63" t="s">
        <v>1053</v>
      </c>
      <c r="I820" s="63" t="s">
        <v>1054</v>
      </c>
      <c r="J820" s="64">
        <v>2000</v>
      </c>
      <c r="K820">
        <v>3</v>
      </c>
      <c r="L820">
        <v>0</v>
      </c>
      <c r="M820">
        <v>0</v>
      </c>
      <c r="N820">
        <v>0</v>
      </c>
      <c r="O820" s="64">
        <v>6000</v>
      </c>
    </row>
    <row r="821" spans="1:15">
      <c r="A821" s="63" t="s">
        <v>83</v>
      </c>
      <c r="B821" s="63" t="s">
        <v>973</v>
      </c>
      <c r="C821" s="63" t="s">
        <v>1311</v>
      </c>
      <c r="D821" s="63" t="s">
        <v>1967</v>
      </c>
      <c r="E821" s="63" t="s">
        <v>1050</v>
      </c>
      <c r="F821" s="63" t="s">
        <v>1312</v>
      </c>
      <c r="G821" s="63" t="s">
        <v>1087</v>
      </c>
      <c r="H821" s="63" t="s">
        <v>1053</v>
      </c>
      <c r="I821" s="63" t="s">
        <v>1054</v>
      </c>
      <c r="J821" s="64">
        <v>2000</v>
      </c>
      <c r="K821">
        <v>3</v>
      </c>
      <c r="L821">
        <v>0</v>
      </c>
      <c r="M821">
        <v>0</v>
      </c>
      <c r="N821">
        <v>0</v>
      </c>
      <c r="O821" s="64">
        <v>6000</v>
      </c>
    </row>
    <row r="822" spans="1:15">
      <c r="A822" s="63" t="s">
        <v>83</v>
      </c>
      <c r="B822" s="63" t="s">
        <v>973</v>
      </c>
      <c r="C822" s="63" t="s">
        <v>1313</v>
      </c>
      <c r="D822" s="63" t="s">
        <v>1965</v>
      </c>
      <c r="E822" s="63" t="s">
        <v>1050</v>
      </c>
      <c r="F822" s="63" t="s">
        <v>1314</v>
      </c>
      <c r="G822" s="63" t="s">
        <v>1087</v>
      </c>
      <c r="H822" s="63" t="s">
        <v>1053</v>
      </c>
      <c r="I822" s="63" t="s">
        <v>1054</v>
      </c>
      <c r="J822" s="64">
        <v>500</v>
      </c>
      <c r="K822">
        <v>3</v>
      </c>
      <c r="L822">
        <v>0</v>
      </c>
      <c r="M822">
        <v>0</v>
      </c>
      <c r="N822">
        <v>0</v>
      </c>
      <c r="O822" s="64">
        <v>1500</v>
      </c>
    </row>
    <row r="823" spans="1:15">
      <c r="A823" s="63" t="s">
        <v>83</v>
      </c>
      <c r="B823" s="63" t="s">
        <v>973</v>
      </c>
      <c r="C823" s="63" t="s">
        <v>1315</v>
      </c>
      <c r="D823" s="63" t="s">
        <v>1970</v>
      </c>
      <c r="E823" s="63" t="s">
        <v>2008</v>
      </c>
      <c r="F823" s="63" t="s">
        <v>1316</v>
      </c>
      <c r="G823" s="63" t="s">
        <v>1087</v>
      </c>
      <c r="H823" s="63" t="s">
        <v>1281</v>
      </c>
      <c r="I823" s="63" t="s">
        <v>1097</v>
      </c>
      <c r="J823" s="64">
        <v>2000</v>
      </c>
      <c r="K823">
        <v>2</v>
      </c>
      <c r="L823">
        <v>0</v>
      </c>
      <c r="M823">
        <v>0</v>
      </c>
      <c r="N823">
        <v>2</v>
      </c>
      <c r="O823" s="64">
        <v>8000</v>
      </c>
    </row>
    <row r="824" spans="1:15">
      <c r="A824" s="63" t="s">
        <v>83</v>
      </c>
      <c r="B824" s="63" t="s">
        <v>973</v>
      </c>
      <c r="C824" s="63" t="s">
        <v>1452</v>
      </c>
      <c r="D824" s="63" t="s">
        <v>1967</v>
      </c>
      <c r="E824" s="63" t="s">
        <v>1050</v>
      </c>
      <c r="F824" s="63" t="s">
        <v>1453</v>
      </c>
      <c r="G824" s="63" t="s">
        <v>1052</v>
      </c>
      <c r="H824" s="63" t="s">
        <v>1053</v>
      </c>
      <c r="I824" s="63" t="s">
        <v>1054</v>
      </c>
      <c r="J824" s="64">
        <v>1000</v>
      </c>
      <c r="K824">
        <v>4</v>
      </c>
      <c r="L824">
        <v>0</v>
      </c>
      <c r="M824">
        <v>0</v>
      </c>
      <c r="N824">
        <v>0</v>
      </c>
      <c r="O824" s="64">
        <v>4000</v>
      </c>
    </row>
    <row r="825" spans="1:15">
      <c r="A825" s="63" t="s">
        <v>83</v>
      </c>
      <c r="B825" s="63" t="s">
        <v>973</v>
      </c>
      <c r="C825" s="63" t="s">
        <v>1317</v>
      </c>
      <c r="D825" s="63" t="s">
        <v>1967</v>
      </c>
      <c r="E825" s="63" t="s">
        <v>1050</v>
      </c>
      <c r="F825" s="63" t="s">
        <v>1318</v>
      </c>
      <c r="G825" s="63" t="s">
        <v>1087</v>
      </c>
      <c r="H825" s="63" t="s">
        <v>1053</v>
      </c>
      <c r="I825" s="63" t="s">
        <v>1054</v>
      </c>
      <c r="J825" s="64">
        <v>100</v>
      </c>
      <c r="K825">
        <v>10</v>
      </c>
      <c r="L825">
        <v>5</v>
      </c>
      <c r="M825">
        <v>0</v>
      </c>
      <c r="N825">
        <v>5</v>
      </c>
      <c r="O825" s="64">
        <v>2000</v>
      </c>
    </row>
    <row r="826" spans="1:15">
      <c r="A826" s="63" t="s">
        <v>83</v>
      </c>
      <c r="B826" s="63" t="s">
        <v>973</v>
      </c>
      <c r="C826" s="63" t="s">
        <v>1579</v>
      </c>
      <c r="D826" s="63" t="s">
        <v>1580</v>
      </c>
      <c r="E826" s="63" t="s">
        <v>2017</v>
      </c>
      <c r="F826" s="63" t="s">
        <v>1581</v>
      </c>
      <c r="G826" s="63" t="s">
        <v>1087</v>
      </c>
      <c r="H826" s="63" t="s">
        <v>1582</v>
      </c>
      <c r="I826" s="63" t="s">
        <v>1097</v>
      </c>
      <c r="J826" s="64">
        <v>5000</v>
      </c>
      <c r="K826">
        <v>2</v>
      </c>
      <c r="L826">
        <v>0</v>
      </c>
      <c r="M826">
        <v>0</v>
      </c>
      <c r="N826">
        <v>0</v>
      </c>
      <c r="O826" s="64">
        <v>10000</v>
      </c>
    </row>
    <row r="827" spans="1:15">
      <c r="A827" s="63" t="s">
        <v>83</v>
      </c>
      <c r="B827" s="63" t="s">
        <v>973</v>
      </c>
      <c r="C827" s="63" t="s">
        <v>1319</v>
      </c>
      <c r="D827" s="63" t="s">
        <v>1274</v>
      </c>
      <c r="E827" s="63" t="s">
        <v>1275</v>
      </c>
      <c r="F827" s="63" t="s">
        <v>1320</v>
      </c>
      <c r="G827" s="63" t="s">
        <v>1087</v>
      </c>
      <c r="H827" s="63" t="s">
        <v>1277</v>
      </c>
      <c r="I827" s="63" t="s">
        <v>1054</v>
      </c>
      <c r="J827" s="64">
        <v>3000</v>
      </c>
      <c r="K827">
        <v>2</v>
      </c>
      <c r="L827">
        <v>0</v>
      </c>
      <c r="M827">
        <v>0</v>
      </c>
      <c r="N827">
        <v>0</v>
      </c>
      <c r="O827" s="64">
        <v>6000</v>
      </c>
    </row>
    <row r="828" spans="1:15">
      <c r="A828" s="63" t="s">
        <v>83</v>
      </c>
      <c r="B828" s="63" t="s">
        <v>973</v>
      </c>
      <c r="C828" s="63" t="s">
        <v>1269</v>
      </c>
      <c r="D828" s="63" t="s">
        <v>1965</v>
      </c>
      <c r="E828" s="63" t="s">
        <v>1050</v>
      </c>
      <c r="F828" s="63" t="s">
        <v>1270</v>
      </c>
      <c r="G828" s="63" t="s">
        <v>1087</v>
      </c>
      <c r="H828" s="63" t="s">
        <v>1053</v>
      </c>
      <c r="I828" s="63" t="s">
        <v>1054</v>
      </c>
      <c r="J828" s="64">
        <v>90</v>
      </c>
      <c r="K828">
        <v>2</v>
      </c>
      <c r="L828">
        <v>0</v>
      </c>
      <c r="M828">
        <v>0</v>
      </c>
      <c r="N828">
        <v>0</v>
      </c>
      <c r="O828" s="64">
        <v>180</v>
      </c>
    </row>
    <row r="829" spans="1:15">
      <c r="A829" s="63" t="s">
        <v>83</v>
      </c>
      <c r="B829" s="63" t="s">
        <v>973</v>
      </c>
      <c r="C829" s="63" t="s">
        <v>1323</v>
      </c>
      <c r="D829" s="63" t="s">
        <v>1971</v>
      </c>
      <c r="E829" s="63" t="s">
        <v>1202</v>
      </c>
      <c r="F829" s="63" t="s">
        <v>1324</v>
      </c>
      <c r="G829" s="63" t="s">
        <v>1087</v>
      </c>
      <c r="H829" s="63" t="s">
        <v>1325</v>
      </c>
      <c r="I829" s="63" t="s">
        <v>1054</v>
      </c>
      <c r="J829" s="64">
        <v>3000</v>
      </c>
      <c r="K829">
        <v>1</v>
      </c>
      <c r="L829">
        <v>0</v>
      </c>
      <c r="M829">
        <v>0</v>
      </c>
      <c r="N829">
        <v>0</v>
      </c>
      <c r="O829" s="64">
        <v>3000</v>
      </c>
    </row>
    <row r="830" spans="1:15">
      <c r="A830" s="63" t="s">
        <v>83</v>
      </c>
      <c r="B830" s="63" t="s">
        <v>973</v>
      </c>
      <c r="C830" s="63" t="s">
        <v>1326</v>
      </c>
      <c r="D830" s="63" t="s">
        <v>1967</v>
      </c>
      <c r="E830" s="63" t="s">
        <v>1050</v>
      </c>
      <c r="F830" s="63" t="s">
        <v>1327</v>
      </c>
      <c r="G830" s="63" t="s">
        <v>1087</v>
      </c>
      <c r="H830" s="63" t="s">
        <v>1053</v>
      </c>
      <c r="I830" s="63" t="s">
        <v>1054</v>
      </c>
      <c r="J830" s="64">
        <v>1000</v>
      </c>
      <c r="K830">
        <v>1</v>
      </c>
      <c r="L830">
        <v>0</v>
      </c>
      <c r="M830">
        <v>0</v>
      </c>
      <c r="N830">
        <v>0</v>
      </c>
      <c r="O830" s="64">
        <v>1000</v>
      </c>
    </row>
    <row r="831" spans="1:15">
      <c r="A831" s="63" t="s">
        <v>83</v>
      </c>
      <c r="B831" s="63" t="s">
        <v>973</v>
      </c>
      <c r="C831" s="63" t="s">
        <v>1328</v>
      </c>
      <c r="D831" s="63" t="s">
        <v>1967</v>
      </c>
      <c r="E831" s="63" t="s">
        <v>1050</v>
      </c>
      <c r="F831" s="63" t="s">
        <v>1329</v>
      </c>
      <c r="G831" s="63" t="s">
        <v>1087</v>
      </c>
      <c r="H831" s="63" t="s">
        <v>1053</v>
      </c>
      <c r="I831" s="63" t="s">
        <v>1054</v>
      </c>
      <c r="J831" s="64">
        <v>100</v>
      </c>
      <c r="K831">
        <v>12</v>
      </c>
      <c r="L831">
        <v>0</v>
      </c>
      <c r="M831">
        <v>0</v>
      </c>
      <c r="N831">
        <v>0</v>
      </c>
      <c r="O831" s="64">
        <v>1200</v>
      </c>
    </row>
    <row r="832" spans="1:15">
      <c r="A832" s="63" t="s">
        <v>83</v>
      </c>
      <c r="B832" s="63" t="s">
        <v>973</v>
      </c>
      <c r="C832" s="63" t="s">
        <v>1278</v>
      </c>
      <c r="D832" s="63" t="s">
        <v>1970</v>
      </c>
      <c r="E832" s="63" t="s">
        <v>2008</v>
      </c>
      <c r="F832" s="63" t="s">
        <v>1280</v>
      </c>
      <c r="G832" s="63" t="s">
        <v>1087</v>
      </c>
      <c r="H832" s="63" t="s">
        <v>1281</v>
      </c>
      <c r="I832" s="63" t="s">
        <v>1097</v>
      </c>
      <c r="J832" s="64">
        <v>5000</v>
      </c>
      <c r="K832">
        <v>1</v>
      </c>
      <c r="L832">
        <v>0</v>
      </c>
      <c r="M832">
        <v>0</v>
      </c>
      <c r="N832">
        <v>0</v>
      </c>
      <c r="O832" s="64">
        <v>5000</v>
      </c>
    </row>
    <row r="833" spans="1:15">
      <c r="A833" s="63" t="s">
        <v>83</v>
      </c>
      <c r="B833" s="63" t="s">
        <v>974</v>
      </c>
      <c r="C833" s="63" t="s">
        <v>1532</v>
      </c>
      <c r="D833" s="63" t="s">
        <v>1916</v>
      </c>
      <c r="E833" s="63" t="s">
        <v>1056</v>
      </c>
      <c r="F833" s="63" t="s">
        <v>1533</v>
      </c>
      <c r="G833" s="63" t="s">
        <v>1087</v>
      </c>
      <c r="H833" s="63" t="s">
        <v>1059</v>
      </c>
      <c r="I833" s="63" t="s">
        <v>1054</v>
      </c>
      <c r="J833" s="64">
        <v>400</v>
      </c>
      <c r="K833">
        <v>0</v>
      </c>
      <c r="L833">
        <v>15</v>
      </c>
      <c r="M833">
        <v>0</v>
      </c>
      <c r="N833">
        <v>15</v>
      </c>
      <c r="O833" s="64">
        <v>12000</v>
      </c>
    </row>
    <row r="834" spans="1:15">
      <c r="A834" s="63" t="s">
        <v>83</v>
      </c>
      <c r="B834" s="63" t="s">
        <v>974</v>
      </c>
      <c r="C834" s="63" t="s">
        <v>1263</v>
      </c>
      <c r="D834" s="63" t="s">
        <v>1913</v>
      </c>
      <c r="E834" s="63" t="s">
        <v>2002</v>
      </c>
      <c r="F834" s="63" t="s">
        <v>1264</v>
      </c>
      <c r="G834" s="63" t="s">
        <v>1058</v>
      </c>
      <c r="H834" s="63" t="s">
        <v>1092</v>
      </c>
      <c r="I834" s="63" t="s">
        <v>1054</v>
      </c>
      <c r="J834" s="64">
        <v>400</v>
      </c>
      <c r="K834">
        <v>0</v>
      </c>
      <c r="L834">
        <v>5</v>
      </c>
      <c r="M834">
        <v>5</v>
      </c>
      <c r="N834">
        <v>0</v>
      </c>
      <c r="O834" s="64">
        <v>4000</v>
      </c>
    </row>
    <row r="835" spans="1:15">
      <c r="A835" s="63" t="s">
        <v>83</v>
      </c>
      <c r="B835" s="63" t="s">
        <v>974</v>
      </c>
      <c r="C835" s="63" t="s">
        <v>1542</v>
      </c>
      <c r="D835" s="63" t="s">
        <v>1913</v>
      </c>
      <c r="E835" s="63" t="s">
        <v>2002</v>
      </c>
      <c r="F835" s="63" t="s">
        <v>1543</v>
      </c>
      <c r="G835" s="63" t="s">
        <v>1058</v>
      </c>
      <c r="H835" s="63" t="s">
        <v>1092</v>
      </c>
      <c r="I835" s="63" t="s">
        <v>1054</v>
      </c>
      <c r="J835" s="64">
        <v>300</v>
      </c>
      <c r="K835">
        <v>0</v>
      </c>
      <c r="L835">
        <v>8</v>
      </c>
      <c r="M835">
        <v>0</v>
      </c>
      <c r="N835">
        <v>8</v>
      </c>
      <c r="O835" s="64">
        <v>4800</v>
      </c>
    </row>
    <row r="836" spans="1:15">
      <c r="A836" s="63" t="s">
        <v>83</v>
      </c>
      <c r="B836" s="63" t="s">
        <v>974</v>
      </c>
      <c r="C836" s="63" t="s">
        <v>1354</v>
      </c>
      <c r="D836" s="63" t="s">
        <v>1913</v>
      </c>
      <c r="E836" s="63" t="s">
        <v>2002</v>
      </c>
      <c r="F836" s="63" t="s">
        <v>1355</v>
      </c>
      <c r="G836" s="63" t="s">
        <v>1058</v>
      </c>
      <c r="H836" s="63" t="s">
        <v>1092</v>
      </c>
      <c r="I836" s="63" t="s">
        <v>1054</v>
      </c>
      <c r="J836" s="64">
        <v>300</v>
      </c>
      <c r="K836">
        <v>0</v>
      </c>
      <c r="L836">
        <v>0</v>
      </c>
      <c r="M836">
        <v>5</v>
      </c>
      <c r="N836">
        <v>0</v>
      </c>
      <c r="O836" s="64">
        <v>1500</v>
      </c>
    </row>
    <row r="837" spans="1:15">
      <c r="A837" s="63" t="s">
        <v>83</v>
      </c>
      <c r="B837" s="63" t="s">
        <v>974</v>
      </c>
      <c r="C837" s="63" t="s">
        <v>1546</v>
      </c>
      <c r="D837" s="63" t="s">
        <v>1916</v>
      </c>
      <c r="E837" s="63" t="s">
        <v>1056</v>
      </c>
      <c r="F837" s="63" t="s">
        <v>1547</v>
      </c>
      <c r="G837" s="63" t="s">
        <v>1087</v>
      </c>
      <c r="H837" s="63" t="s">
        <v>1059</v>
      </c>
      <c r="I837" s="63" t="s">
        <v>1054</v>
      </c>
      <c r="J837" s="64">
        <v>150</v>
      </c>
      <c r="K837">
        <v>0</v>
      </c>
      <c r="L837">
        <v>4</v>
      </c>
      <c r="M837">
        <v>0</v>
      </c>
      <c r="N837">
        <v>4</v>
      </c>
      <c r="O837" s="64">
        <v>1200</v>
      </c>
    </row>
    <row r="838" spans="1:15">
      <c r="A838" s="63" t="s">
        <v>83</v>
      </c>
      <c r="B838" s="63" t="s">
        <v>974</v>
      </c>
      <c r="C838" s="63" t="s">
        <v>1548</v>
      </c>
      <c r="D838" s="63" t="s">
        <v>1916</v>
      </c>
      <c r="E838" s="63" t="s">
        <v>1056</v>
      </c>
      <c r="F838" s="63" t="s">
        <v>1549</v>
      </c>
      <c r="G838" s="63" t="s">
        <v>1087</v>
      </c>
      <c r="H838" s="63" t="s">
        <v>1059</v>
      </c>
      <c r="I838" s="63" t="s">
        <v>1054</v>
      </c>
      <c r="J838" s="64">
        <v>350</v>
      </c>
      <c r="K838">
        <v>0</v>
      </c>
      <c r="L838">
        <v>3</v>
      </c>
      <c r="M838">
        <v>0</v>
      </c>
      <c r="N838">
        <v>3</v>
      </c>
      <c r="O838" s="64">
        <v>2100</v>
      </c>
    </row>
    <row r="839" spans="1:15">
      <c r="A839" s="63" t="s">
        <v>83</v>
      </c>
      <c r="B839" s="63" t="s">
        <v>974</v>
      </c>
      <c r="C839" s="63" t="s">
        <v>1185</v>
      </c>
      <c r="D839" s="63" t="s">
        <v>1965</v>
      </c>
      <c r="E839" s="63" t="s">
        <v>1050</v>
      </c>
      <c r="F839" s="63" t="s">
        <v>1186</v>
      </c>
      <c r="G839" s="63" t="s">
        <v>1087</v>
      </c>
      <c r="H839" s="63" t="s">
        <v>1053</v>
      </c>
      <c r="I839" s="63" t="s">
        <v>1054</v>
      </c>
      <c r="J839" s="64">
        <v>40</v>
      </c>
      <c r="K839">
        <v>0</v>
      </c>
      <c r="L839">
        <v>0</v>
      </c>
      <c r="M839">
        <v>8</v>
      </c>
      <c r="N839">
        <v>0</v>
      </c>
      <c r="O839" s="64">
        <v>320</v>
      </c>
    </row>
    <row r="840" spans="1:15">
      <c r="A840" s="63" t="s">
        <v>83</v>
      </c>
      <c r="B840" s="63" t="s">
        <v>974</v>
      </c>
      <c r="C840" s="63" t="s">
        <v>1108</v>
      </c>
      <c r="D840" s="63" t="s">
        <v>1965</v>
      </c>
      <c r="E840" s="63" t="s">
        <v>1050</v>
      </c>
      <c r="F840" s="63" t="s">
        <v>1109</v>
      </c>
      <c r="G840" s="63" t="s">
        <v>1052</v>
      </c>
      <c r="H840" s="63" t="s">
        <v>1053</v>
      </c>
      <c r="I840" s="63" t="s">
        <v>1054</v>
      </c>
      <c r="J840" s="64">
        <v>600</v>
      </c>
      <c r="K840">
        <v>0</v>
      </c>
      <c r="L840">
        <v>3</v>
      </c>
      <c r="M840">
        <v>1</v>
      </c>
      <c r="N840">
        <v>0</v>
      </c>
      <c r="O840" s="64">
        <v>2400</v>
      </c>
    </row>
    <row r="841" spans="1:15">
      <c r="A841" s="63" t="s">
        <v>83</v>
      </c>
      <c r="B841" s="63" t="s">
        <v>974</v>
      </c>
      <c r="C841" s="63" t="s">
        <v>1075</v>
      </c>
      <c r="D841" s="63" t="s">
        <v>1965</v>
      </c>
      <c r="E841" s="63" t="s">
        <v>1050</v>
      </c>
      <c r="F841" s="63" t="s">
        <v>1076</v>
      </c>
      <c r="G841" s="63" t="s">
        <v>1052</v>
      </c>
      <c r="H841" s="63" t="s">
        <v>1053</v>
      </c>
      <c r="I841" s="63" t="s">
        <v>1054</v>
      </c>
      <c r="J841" s="64">
        <v>500</v>
      </c>
      <c r="K841">
        <v>10</v>
      </c>
      <c r="L841">
        <v>0</v>
      </c>
      <c r="M841">
        <v>0</v>
      </c>
      <c r="N841">
        <v>0</v>
      </c>
      <c r="O841" s="64">
        <v>5000</v>
      </c>
    </row>
    <row r="842" spans="1:15">
      <c r="A842" s="63" t="s">
        <v>83</v>
      </c>
      <c r="B842" s="63" t="s">
        <v>974</v>
      </c>
      <c r="C842" s="63" t="s">
        <v>1332</v>
      </c>
      <c r="D842" s="63" t="s">
        <v>1967</v>
      </c>
      <c r="E842" s="63" t="s">
        <v>1050</v>
      </c>
      <c r="F842" s="63" t="s">
        <v>1333</v>
      </c>
      <c r="G842" s="63" t="s">
        <v>1052</v>
      </c>
      <c r="H842" s="63" t="s">
        <v>1053</v>
      </c>
      <c r="I842" s="63" t="s">
        <v>1054</v>
      </c>
      <c r="J842" s="64">
        <v>100</v>
      </c>
      <c r="K842">
        <v>4</v>
      </c>
      <c r="L842">
        <v>0</v>
      </c>
      <c r="M842">
        <v>0</v>
      </c>
      <c r="N842">
        <v>0</v>
      </c>
      <c r="O842" s="64">
        <v>400</v>
      </c>
    </row>
    <row r="843" spans="1:15">
      <c r="A843" s="63" t="s">
        <v>83</v>
      </c>
      <c r="B843" s="63" t="s">
        <v>974</v>
      </c>
      <c r="C843" s="63" t="s">
        <v>1211</v>
      </c>
      <c r="D843" s="63" t="s">
        <v>1965</v>
      </c>
      <c r="E843" s="63" t="s">
        <v>1050</v>
      </c>
      <c r="F843" s="63" t="s">
        <v>1212</v>
      </c>
      <c r="G843" s="63" t="s">
        <v>1087</v>
      </c>
      <c r="H843" s="63" t="s">
        <v>1053</v>
      </c>
      <c r="I843" s="63" t="s">
        <v>1054</v>
      </c>
      <c r="J843" s="64">
        <v>100</v>
      </c>
      <c r="K843">
        <v>0</v>
      </c>
      <c r="L843">
        <v>0</v>
      </c>
      <c r="M843">
        <v>15</v>
      </c>
      <c r="N843">
        <v>0</v>
      </c>
      <c r="O843" s="64">
        <v>1500</v>
      </c>
    </row>
    <row r="844" spans="1:15">
      <c r="A844" s="63" t="s">
        <v>83</v>
      </c>
      <c r="B844" s="63" t="s">
        <v>974</v>
      </c>
      <c r="C844" s="63" t="s">
        <v>1060</v>
      </c>
      <c r="D844" s="63" t="s">
        <v>1061</v>
      </c>
      <c r="E844" s="63" t="s">
        <v>1050</v>
      </c>
      <c r="F844" s="63" t="s">
        <v>1062</v>
      </c>
      <c r="G844" s="63" t="s">
        <v>1063</v>
      </c>
      <c r="H844" s="63" t="s">
        <v>1064</v>
      </c>
      <c r="I844" s="63" t="s">
        <v>1054</v>
      </c>
      <c r="J844" s="64">
        <v>300</v>
      </c>
      <c r="K844">
        <v>10</v>
      </c>
      <c r="L844">
        <v>0</v>
      </c>
      <c r="M844">
        <v>10</v>
      </c>
      <c r="N844">
        <v>0</v>
      </c>
      <c r="O844" s="64">
        <v>6000</v>
      </c>
    </row>
    <row r="845" spans="1:15">
      <c r="A845" s="63" t="s">
        <v>83</v>
      </c>
      <c r="B845" s="63" t="s">
        <v>974</v>
      </c>
      <c r="C845" s="63" t="s">
        <v>1224</v>
      </c>
      <c r="D845" s="63" t="s">
        <v>1965</v>
      </c>
      <c r="E845" s="63" t="s">
        <v>1050</v>
      </c>
      <c r="F845" s="63" t="s">
        <v>1225</v>
      </c>
      <c r="G845" s="63" t="s">
        <v>1058</v>
      </c>
      <c r="H845" s="63" t="s">
        <v>1053</v>
      </c>
      <c r="I845" s="63" t="s">
        <v>1054</v>
      </c>
      <c r="J845" s="64">
        <v>70</v>
      </c>
      <c r="K845">
        <v>4</v>
      </c>
      <c r="L845">
        <v>0</v>
      </c>
      <c r="M845">
        <v>4</v>
      </c>
      <c r="N845">
        <v>0</v>
      </c>
      <c r="O845" s="64">
        <v>560</v>
      </c>
    </row>
    <row r="846" spans="1:15">
      <c r="A846" s="63" t="s">
        <v>83</v>
      </c>
      <c r="B846" s="63" t="s">
        <v>974</v>
      </c>
      <c r="C846" s="63" t="s">
        <v>1583</v>
      </c>
      <c r="D846" s="63" t="s">
        <v>1253</v>
      </c>
      <c r="E846" s="63" t="s">
        <v>1254</v>
      </c>
      <c r="F846" s="63" t="s">
        <v>1584</v>
      </c>
      <c r="G846" s="63" t="s">
        <v>1570</v>
      </c>
      <c r="H846" s="63" t="s">
        <v>1256</v>
      </c>
      <c r="I846" s="63" t="s">
        <v>1054</v>
      </c>
      <c r="J846" s="64">
        <v>1500</v>
      </c>
      <c r="K846">
        <v>2</v>
      </c>
      <c r="L846">
        <v>0</v>
      </c>
      <c r="M846">
        <v>0</v>
      </c>
      <c r="N846">
        <v>0</v>
      </c>
      <c r="O846" s="64">
        <v>3000</v>
      </c>
    </row>
    <row r="847" spans="1:15">
      <c r="A847" s="63" t="s">
        <v>83</v>
      </c>
      <c r="B847" s="63" t="s">
        <v>974</v>
      </c>
      <c r="C847" s="63" t="s">
        <v>1585</v>
      </c>
      <c r="D847" s="63" t="s">
        <v>1253</v>
      </c>
      <c r="E847" s="63" t="s">
        <v>1254</v>
      </c>
      <c r="F847" s="63" t="s">
        <v>1586</v>
      </c>
      <c r="G847" s="63" t="s">
        <v>1570</v>
      </c>
      <c r="H847" s="63" t="s">
        <v>1256</v>
      </c>
      <c r="I847" s="63" t="s">
        <v>1054</v>
      </c>
      <c r="J847" s="64">
        <v>1000</v>
      </c>
      <c r="K847">
        <v>2</v>
      </c>
      <c r="L847">
        <v>0</v>
      </c>
      <c r="M847">
        <v>0</v>
      </c>
      <c r="N847">
        <v>0</v>
      </c>
      <c r="O847" s="64">
        <v>2000</v>
      </c>
    </row>
    <row r="848" spans="1:15">
      <c r="A848" s="63" t="s">
        <v>83</v>
      </c>
      <c r="B848" s="63" t="s">
        <v>974</v>
      </c>
      <c r="C848" s="63" t="s">
        <v>1568</v>
      </c>
      <c r="D848" s="63" t="s">
        <v>1253</v>
      </c>
      <c r="E848" s="63" t="s">
        <v>1254</v>
      </c>
      <c r="F848" s="63" t="s">
        <v>1569</v>
      </c>
      <c r="G848" s="63" t="s">
        <v>1570</v>
      </c>
      <c r="H848" s="63" t="s">
        <v>1256</v>
      </c>
      <c r="I848" s="63" t="s">
        <v>1054</v>
      </c>
      <c r="J848" s="64">
        <v>1000</v>
      </c>
      <c r="K848">
        <v>2</v>
      </c>
      <c r="L848">
        <v>0</v>
      </c>
      <c r="M848">
        <v>0</v>
      </c>
      <c r="N848">
        <v>0</v>
      </c>
      <c r="O848" s="64">
        <v>2000</v>
      </c>
    </row>
    <row r="849" spans="1:15">
      <c r="A849" s="63" t="s">
        <v>83</v>
      </c>
      <c r="B849" s="63" t="s">
        <v>974</v>
      </c>
      <c r="C849" s="63" t="s">
        <v>1302</v>
      </c>
      <c r="D849" s="63" t="s">
        <v>1303</v>
      </c>
      <c r="E849" s="63" t="s">
        <v>1304</v>
      </c>
      <c r="F849" s="63" t="s">
        <v>1305</v>
      </c>
      <c r="G849" s="63" t="s">
        <v>1087</v>
      </c>
      <c r="H849" s="63" t="s">
        <v>1306</v>
      </c>
      <c r="I849" s="63" t="s">
        <v>1097</v>
      </c>
      <c r="J849" s="64">
        <v>14000</v>
      </c>
      <c r="K849">
        <v>1</v>
      </c>
      <c r="L849">
        <v>0</v>
      </c>
      <c r="M849">
        <v>0</v>
      </c>
      <c r="N849">
        <v>0</v>
      </c>
      <c r="O849" s="64">
        <v>14000</v>
      </c>
    </row>
    <row r="850" spans="1:15">
      <c r="A850" s="63" t="s">
        <v>83</v>
      </c>
      <c r="B850" s="63" t="s">
        <v>974</v>
      </c>
      <c r="C850" s="63" t="s">
        <v>1352</v>
      </c>
      <c r="D850" s="63" t="s">
        <v>1253</v>
      </c>
      <c r="E850" s="63" t="s">
        <v>1254</v>
      </c>
      <c r="F850" s="63" t="s">
        <v>1353</v>
      </c>
      <c r="G850" s="63" t="s">
        <v>1058</v>
      </c>
      <c r="H850" s="63" t="s">
        <v>1256</v>
      </c>
      <c r="I850" s="63" t="s">
        <v>1054</v>
      </c>
      <c r="J850" s="64">
        <v>250</v>
      </c>
      <c r="K850">
        <v>0</v>
      </c>
      <c r="L850">
        <v>50</v>
      </c>
      <c r="M850">
        <v>0</v>
      </c>
      <c r="N850">
        <v>50</v>
      </c>
      <c r="O850" s="64">
        <v>25000</v>
      </c>
    </row>
    <row r="851" spans="1:15">
      <c r="A851" s="63" t="s">
        <v>83</v>
      </c>
      <c r="B851" s="63" t="s">
        <v>974</v>
      </c>
      <c r="C851" s="63" t="s">
        <v>1082</v>
      </c>
      <c r="D851" s="63" t="s">
        <v>1066</v>
      </c>
      <c r="E851" s="63" t="s">
        <v>1067</v>
      </c>
      <c r="F851" s="63" t="s">
        <v>1083</v>
      </c>
      <c r="G851" s="63" t="s">
        <v>1058</v>
      </c>
      <c r="H851" s="63" t="s">
        <v>1070</v>
      </c>
      <c r="I851" s="63" t="s">
        <v>1054</v>
      </c>
      <c r="J851" s="64">
        <v>200</v>
      </c>
      <c r="K851">
        <v>10</v>
      </c>
      <c r="L851">
        <v>10</v>
      </c>
      <c r="M851">
        <v>10</v>
      </c>
      <c r="N851">
        <v>10</v>
      </c>
      <c r="O851" s="64">
        <v>8000</v>
      </c>
    </row>
    <row r="852" spans="1:15">
      <c r="A852" s="63" t="s">
        <v>83</v>
      </c>
      <c r="B852" s="63" t="s">
        <v>974</v>
      </c>
      <c r="C852" s="63" t="s">
        <v>1065</v>
      </c>
      <c r="D852" s="63" t="s">
        <v>1906</v>
      </c>
      <c r="E852" s="63" t="s">
        <v>1067</v>
      </c>
      <c r="F852" s="63" t="s">
        <v>1068</v>
      </c>
      <c r="G852" s="63" t="s">
        <v>1069</v>
      </c>
      <c r="H852" s="63" t="s">
        <v>1070</v>
      </c>
      <c r="I852" s="63" t="s">
        <v>1054</v>
      </c>
      <c r="J852" s="64">
        <v>270</v>
      </c>
      <c r="K852">
        <v>20</v>
      </c>
      <c r="L852">
        <v>20</v>
      </c>
      <c r="M852">
        <v>20</v>
      </c>
      <c r="N852">
        <v>20</v>
      </c>
      <c r="O852" s="64">
        <v>21600</v>
      </c>
    </row>
    <row r="853" spans="1:15">
      <c r="A853" s="63" t="s">
        <v>83</v>
      </c>
      <c r="B853" s="63" t="s">
        <v>974</v>
      </c>
      <c r="C853" s="63" t="s">
        <v>1257</v>
      </c>
      <c r="D853" s="63" t="s">
        <v>1906</v>
      </c>
      <c r="E853" s="63" t="s">
        <v>1067</v>
      </c>
      <c r="F853" s="63" t="s">
        <v>1258</v>
      </c>
      <c r="G853" s="63" t="s">
        <v>1087</v>
      </c>
      <c r="H853" s="63" t="s">
        <v>1070</v>
      </c>
      <c r="I853" s="63" t="s">
        <v>1054</v>
      </c>
      <c r="J853" s="64">
        <v>220</v>
      </c>
      <c r="K853">
        <v>0</v>
      </c>
      <c r="L853">
        <v>0</v>
      </c>
      <c r="M853">
        <v>20</v>
      </c>
      <c r="N853">
        <v>0</v>
      </c>
      <c r="O853" s="64">
        <v>4400</v>
      </c>
    </row>
    <row r="854" spans="1:15">
      <c r="A854" s="63" t="s">
        <v>83</v>
      </c>
      <c r="B854" s="63" t="s">
        <v>974</v>
      </c>
      <c r="C854" s="63" t="s">
        <v>1534</v>
      </c>
      <c r="D854" s="63" t="s">
        <v>1906</v>
      </c>
      <c r="E854" s="63" t="s">
        <v>1067</v>
      </c>
      <c r="F854" s="63" t="s">
        <v>1535</v>
      </c>
      <c r="G854" s="63" t="s">
        <v>1058</v>
      </c>
      <c r="H854" s="63" t="s">
        <v>1070</v>
      </c>
      <c r="I854" s="63" t="s">
        <v>1054</v>
      </c>
      <c r="J854" s="64">
        <v>1000</v>
      </c>
      <c r="K854">
        <v>4</v>
      </c>
      <c r="L854">
        <v>0</v>
      </c>
      <c r="M854">
        <v>4</v>
      </c>
      <c r="N854">
        <v>0</v>
      </c>
      <c r="O854" s="64">
        <v>8000</v>
      </c>
    </row>
    <row r="855" spans="1:15">
      <c r="A855" s="63" t="s">
        <v>83</v>
      </c>
      <c r="B855" s="63" t="s">
        <v>974</v>
      </c>
      <c r="C855" s="63" t="s">
        <v>1126</v>
      </c>
      <c r="D855" s="63" t="s">
        <v>1906</v>
      </c>
      <c r="E855" s="63" t="s">
        <v>1067</v>
      </c>
      <c r="F855" s="63" t="s">
        <v>1127</v>
      </c>
      <c r="G855" s="63" t="s">
        <v>1058</v>
      </c>
      <c r="H855" s="63" t="s">
        <v>1070</v>
      </c>
      <c r="I855" s="63" t="s">
        <v>1054</v>
      </c>
      <c r="J855" s="64">
        <v>100</v>
      </c>
      <c r="K855">
        <v>2</v>
      </c>
      <c r="L855">
        <v>2</v>
      </c>
      <c r="M855">
        <v>2</v>
      </c>
      <c r="N855">
        <v>2</v>
      </c>
      <c r="O855" s="64">
        <v>800</v>
      </c>
    </row>
    <row r="856" spans="1:15">
      <c r="A856" s="63" t="s">
        <v>83</v>
      </c>
      <c r="B856" s="63" t="s">
        <v>974</v>
      </c>
      <c r="C856" s="63" t="s">
        <v>1431</v>
      </c>
      <c r="D856" s="63" t="s">
        <v>1906</v>
      </c>
      <c r="E856" s="63" t="s">
        <v>1067</v>
      </c>
      <c r="F856" s="63" t="s">
        <v>1432</v>
      </c>
      <c r="G856" s="63" t="s">
        <v>1058</v>
      </c>
      <c r="H856" s="63" t="s">
        <v>1070</v>
      </c>
      <c r="I856" s="63" t="s">
        <v>1054</v>
      </c>
      <c r="J856" s="64">
        <v>600</v>
      </c>
      <c r="K856">
        <v>10</v>
      </c>
      <c r="L856">
        <v>10</v>
      </c>
      <c r="M856">
        <v>20</v>
      </c>
      <c r="N856">
        <v>0</v>
      </c>
      <c r="O856" s="64">
        <v>24000</v>
      </c>
    </row>
    <row r="857" spans="1:15">
      <c r="A857" s="63" t="s">
        <v>83</v>
      </c>
      <c r="B857" s="63" t="s">
        <v>974</v>
      </c>
      <c r="C857" s="63" t="s">
        <v>1128</v>
      </c>
      <c r="D857" s="63" t="s">
        <v>1906</v>
      </c>
      <c r="E857" s="63" t="s">
        <v>1067</v>
      </c>
      <c r="F857" s="63" t="s">
        <v>1129</v>
      </c>
      <c r="G857" s="63" t="s">
        <v>1081</v>
      </c>
      <c r="H857" s="63" t="s">
        <v>1070</v>
      </c>
      <c r="I857" s="63" t="s">
        <v>1054</v>
      </c>
      <c r="J857" s="64">
        <v>200</v>
      </c>
      <c r="K857">
        <v>15</v>
      </c>
      <c r="L857">
        <v>15</v>
      </c>
      <c r="M857">
        <v>15</v>
      </c>
      <c r="N857">
        <v>15</v>
      </c>
      <c r="O857" s="64">
        <v>12000</v>
      </c>
    </row>
    <row r="858" spans="1:15">
      <c r="A858" s="63" t="s">
        <v>83</v>
      </c>
      <c r="B858" s="63" t="s">
        <v>974</v>
      </c>
      <c r="C858" s="63" t="s">
        <v>1389</v>
      </c>
      <c r="D858" s="63" t="s">
        <v>1906</v>
      </c>
      <c r="E858" s="63" t="s">
        <v>1067</v>
      </c>
      <c r="F858" s="63" t="s">
        <v>1390</v>
      </c>
      <c r="G858" s="63" t="s">
        <v>1391</v>
      </c>
      <c r="H858" s="63" t="s">
        <v>1070</v>
      </c>
      <c r="I858" s="63" t="s">
        <v>1054</v>
      </c>
      <c r="J858" s="64">
        <v>100</v>
      </c>
      <c r="K858">
        <v>12</v>
      </c>
      <c r="L858">
        <v>12</v>
      </c>
      <c r="M858">
        <v>12</v>
      </c>
      <c r="N858">
        <v>12</v>
      </c>
      <c r="O858" s="64">
        <v>4800</v>
      </c>
    </row>
    <row r="859" spans="1:15">
      <c r="A859" s="63" t="s">
        <v>83</v>
      </c>
      <c r="B859" s="63" t="s">
        <v>974</v>
      </c>
      <c r="C859" s="63" t="s">
        <v>1102</v>
      </c>
      <c r="D859" s="63" t="s">
        <v>1906</v>
      </c>
      <c r="E859" s="63" t="s">
        <v>1067</v>
      </c>
      <c r="F859" s="63" t="s">
        <v>1104</v>
      </c>
      <c r="G859" s="63" t="s">
        <v>1105</v>
      </c>
      <c r="H859" s="63" t="s">
        <v>1070</v>
      </c>
      <c r="I859" s="63" t="s">
        <v>1054</v>
      </c>
      <c r="J859" s="64">
        <v>200</v>
      </c>
      <c r="K859">
        <v>20</v>
      </c>
      <c r="L859">
        <v>20</v>
      </c>
      <c r="M859">
        <v>40</v>
      </c>
      <c r="N859">
        <v>20</v>
      </c>
      <c r="O859" s="64">
        <v>20000</v>
      </c>
    </row>
    <row r="860" spans="1:15">
      <c r="A860" s="63" t="s">
        <v>83</v>
      </c>
      <c r="B860" s="63" t="s">
        <v>974</v>
      </c>
      <c r="C860" s="63" t="s">
        <v>1234</v>
      </c>
      <c r="D860" s="63" t="s">
        <v>1227</v>
      </c>
      <c r="E860" s="63" t="s">
        <v>1050</v>
      </c>
      <c r="F860" s="63" t="s">
        <v>1235</v>
      </c>
      <c r="G860" s="63" t="s">
        <v>1087</v>
      </c>
      <c r="H860" s="63" t="s">
        <v>1229</v>
      </c>
      <c r="I860" s="63" t="s">
        <v>1054</v>
      </c>
      <c r="J860" s="64">
        <v>1500</v>
      </c>
      <c r="K860">
        <v>5</v>
      </c>
      <c r="L860">
        <v>0</v>
      </c>
      <c r="M860">
        <v>0</v>
      </c>
      <c r="N860">
        <v>0</v>
      </c>
      <c r="O860" s="64">
        <v>7500</v>
      </c>
    </row>
    <row r="861" spans="1:15">
      <c r="A861" s="63" t="s">
        <v>83</v>
      </c>
      <c r="B861" s="63" t="s">
        <v>974</v>
      </c>
      <c r="C861" s="63" t="s">
        <v>1593</v>
      </c>
      <c r="D861" s="63" t="s">
        <v>1968</v>
      </c>
      <c r="E861" s="63" t="s">
        <v>1113</v>
      </c>
      <c r="F861" s="63" t="s">
        <v>1594</v>
      </c>
      <c r="G861" s="63" t="s">
        <v>1087</v>
      </c>
      <c r="H861" s="63" t="s">
        <v>1115</v>
      </c>
      <c r="I861" s="63" t="s">
        <v>1097</v>
      </c>
      <c r="J861" s="64">
        <v>100000</v>
      </c>
      <c r="K861">
        <v>1</v>
      </c>
      <c r="L861">
        <v>0</v>
      </c>
      <c r="M861">
        <v>0</v>
      </c>
      <c r="N861">
        <v>0</v>
      </c>
      <c r="O861" s="64">
        <v>100000</v>
      </c>
    </row>
    <row r="862" spans="1:15">
      <c r="A862" s="63" t="s">
        <v>83</v>
      </c>
      <c r="B862" s="63" t="s">
        <v>974</v>
      </c>
      <c r="C862" s="63" t="s">
        <v>1130</v>
      </c>
      <c r="D862" s="63" t="s">
        <v>1131</v>
      </c>
      <c r="E862" s="63" t="s">
        <v>1123</v>
      </c>
      <c r="F862" s="63" t="s">
        <v>1132</v>
      </c>
      <c r="G862" s="63" t="s">
        <v>1087</v>
      </c>
      <c r="H862" s="63" t="s">
        <v>1133</v>
      </c>
      <c r="I862" s="63" t="s">
        <v>1089</v>
      </c>
      <c r="J862" s="64">
        <v>1000</v>
      </c>
      <c r="K862">
        <v>1</v>
      </c>
      <c r="L862">
        <v>0</v>
      </c>
      <c r="M862">
        <v>0</v>
      </c>
      <c r="N862">
        <v>0</v>
      </c>
      <c r="O862" s="64">
        <v>1000</v>
      </c>
    </row>
    <row r="863" spans="1:15">
      <c r="A863" s="63" t="s">
        <v>83</v>
      </c>
      <c r="B863" s="63" t="s">
        <v>974</v>
      </c>
      <c r="C863" s="63" t="s">
        <v>1273</v>
      </c>
      <c r="D863" s="63" t="s">
        <v>1274</v>
      </c>
      <c r="E863" s="63" t="s">
        <v>1275</v>
      </c>
      <c r="F863" s="63" t="s">
        <v>1276</v>
      </c>
      <c r="G863" s="63" t="s">
        <v>1087</v>
      </c>
      <c r="H863" s="63" t="s">
        <v>1277</v>
      </c>
      <c r="I863" s="63" t="s">
        <v>1054</v>
      </c>
      <c r="J863" s="64">
        <v>4000</v>
      </c>
      <c r="K863">
        <v>8</v>
      </c>
      <c r="L863">
        <v>0</v>
      </c>
      <c r="M863">
        <v>0</v>
      </c>
      <c r="N863">
        <v>0</v>
      </c>
      <c r="O863" s="64">
        <v>32000</v>
      </c>
    </row>
    <row r="864" spans="1:15">
      <c r="A864" s="63" t="s">
        <v>83</v>
      </c>
      <c r="B864" s="63" t="s">
        <v>974</v>
      </c>
      <c r="C864" s="63" t="s">
        <v>1090</v>
      </c>
      <c r="D864" s="63" t="s">
        <v>1913</v>
      </c>
      <c r="E864" s="63" t="s">
        <v>2002</v>
      </c>
      <c r="F864" s="63" t="s">
        <v>1091</v>
      </c>
      <c r="G864" s="63" t="s">
        <v>1087</v>
      </c>
      <c r="H864" s="63" t="s">
        <v>1092</v>
      </c>
      <c r="I864" s="63" t="s">
        <v>1054</v>
      </c>
      <c r="J864" s="64">
        <v>300</v>
      </c>
      <c r="K864">
        <v>20</v>
      </c>
      <c r="L864">
        <v>0</v>
      </c>
      <c r="M864">
        <v>0</v>
      </c>
      <c r="N864">
        <v>0</v>
      </c>
      <c r="O864" s="64">
        <v>6000</v>
      </c>
    </row>
    <row r="865" spans="1:15">
      <c r="A865" s="63" t="s">
        <v>83</v>
      </c>
      <c r="B865" s="63" t="s">
        <v>974</v>
      </c>
      <c r="C865" s="63" t="s">
        <v>1595</v>
      </c>
      <c r="D865" s="63" t="s">
        <v>1274</v>
      </c>
      <c r="E865" s="63" t="s">
        <v>1275</v>
      </c>
      <c r="F865" s="63" t="s">
        <v>1596</v>
      </c>
      <c r="G865" s="63" t="s">
        <v>1087</v>
      </c>
      <c r="H865" s="63" t="s">
        <v>1277</v>
      </c>
      <c r="I865" s="63" t="s">
        <v>1054</v>
      </c>
      <c r="J865" s="64">
        <v>300</v>
      </c>
      <c r="K865">
        <v>10</v>
      </c>
      <c r="L865">
        <v>0</v>
      </c>
      <c r="M865">
        <v>0</v>
      </c>
      <c r="N865">
        <v>0</v>
      </c>
      <c r="O865" s="64">
        <v>3000</v>
      </c>
    </row>
    <row r="866" spans="1:15">
      <c r="A866" s="63" t="s">
        <v>83</v>
      </c>
      <c r="B866" s="63" t="s">
        <v>974</v>
      </c>
      <c r="C866" s="63" t="s">
        <v>1542</v>
      </c>
      <c r="D866" s="63" t="s">
        <v>1913</v>
      </c>
      <c r="E866" s="63" t="s">
        <v>2002</v>
      </c>
      <c r="F866" s="63" t="s">
        <v>1543</v>
      </c>
      <c r="G866" s="63" t="s">
        <v>1058</v>
      </c>
      <c r="H866" s="63" t="s">
        <v>1092</v>
      </c>
      <c r="I866" s="63" t="s">
        <v>1054</v>
      </c>
      <c r="J866" s="64">
        <v>300</v>
      </c>
      <c r="K866">
        <v>3</v>
      </c>
      <c r="L866">
        <v>0</v>
      </c>
      <c r="M866">
        <v>0</v>
      </c>
      <c r="N866">
        <v>0</v>
      </c>
      <c r="O866" s="64">
        <v>900</v>
      </c>
    </row>
    <row r="867" spans="1:15">
      <c r="A867" s="63" t="s">
        <v>83</v>
      </c>
      <c r="B867" s="63" t="s">
        <v>974</v>
      </c>
      <c r="C867" s="63" t="s">
        <v>1597</v>
      </c>
      <c r="D867" s="63" t="s">
        <v>1253</v>
      </c>
      <c r="E867" s="63" t="s">
        <v>1254</v>
      </c>
      <c r="F867" s="63" t="s">
        <v>1598</v>
      </c>
      <c r="G867" s="63" t="s">
        <v>1087</v>
      </c>
      <c r="H867" s="63" t="s">
        <v>1256</v>
      </c>
      <c r="I867" s="63" t="s">
        <v>1054</v>
      </c>
      <c r="J867" s="64">
        <v>300</v>
      </c>
      <c r="K867">
        <v>6</v>
      </c>
      <c r="L867">
        <v>0</v>
      </c>
      <c r="M867">
        <v>0</v>
      </c>
      <c r="N867">
        <v>0</v>
      </c>
      <c r="O867" s="64">
        <v>1800</v>
      </c>
    </row>
    <row r="868" spans="1:15">
      <c r="A868" s="63" t="s">
        <v>83</v>
      </c>
      <c r="B868" s="63" t="s">
        <v>974</v>
      </c>
      <c r="C868" s="63" t="s">
        <v>1599</v>
      </c>
      <c r="D868" s="63" t="s">
        <v>1274</v>
      </c>
      <c r="E868" s="63" t="s">
        <v>1275</v>
      </c>
      <c r="F868" s="63" t="s">
        <v>1600</v>
      </c>
      <c r="G868" s="63" t="s">
        <v>1087</v>
      </c>
      <c r="H868" s="63" t="s">
        <v>1277</v>
      </c>
      <c r="I868" s="63" t="s">
        <v>1054</v>
      </c>
      <c r="J868" s="64">
        <v>1000</v>
      </c>
      <c r="K868">
        <v>5</v>
      </c>
      <c r="L868">
        <v>0</v>
      </c>
      <c r="M868">
        <v>0</v>
      </c>
      <c r="N868">
        <v>0</v>
      </c>
      <c r="O868" s="64">
        <v>5000</v>
      </c>
    </row>
    <row r="869" spans="1:15">
      <c r="A869" s="63" t="s">
        <v>83</v>
      </c>
      <c r="B869" s="63" t="s">
        <v>974</v>
      </c>
      <c r="C869" s="63" t="s">
        <v>1601</v>
      </c>
      <c r="D869" s="63" t="s">
        <v>1227</v>
      </c>
      <c r="E869" s="63" t="s">
        <v>1050</v>
      </c>
      <c r="F869" s="63" t="s">
        <v>1602</v>
      </c>
      <c r="G869" s="63" t="s">
        <v>1058</v>
      </c>
      <c r="H869" s="63" t="s">
        <v>1229</v>
      </c>
      <c r="I869" s="63" t="s">
        <v>1054</v>
      </c>
      <c r="J869" s="64">
        <v>250</v>
      </c>
      <c r="K869">
        <v>3</v>
      </c>
      <c r="L869">
        <v>0</v>
      </c>
      <c r="M869">
        <v>0</v>
      </c>
      <c r="N869">
        <v>0</v>
      </c>
      <c r="O869" s="64">
        <v>750</v>
      </c>
    </row>
    <row r="870" spans="1:15">
      <c r="A870" s="63" t="s">
        <v>83</v>
      </c>
      <c r="B870" s="63" t="s">
        <v>974</v>
      </c>
      <c r="C870" s="63" t="s">
        <v>1544</v>
      </c>
      <c r="D870" s="63" t="s">
        <v>1916</v>
      </c>
      <c r="E870" s="63" t="s">
        <v>1056</v>
      </c>
      <c r="F870" s="63" t="s">
        <v>1545</v>
      </c>
      <c r="G870" s="63" t="s">
        <v>1087</v>
      </c>
      <c r="H870" s="63" t="s">
        <v>1059</v>
      </c>
      <c r="I870" s="63" t="s">
        <v>1054</v>
      </c>
      <c r="J870" s="64">
        <v>250</v>
      </c>
      <c r="K870">
        <v>6</v>
      </c>
      <c r="L870">
        <v>0</v>
      </c>
      <c r="M870">
        <v>0</v>
      </c>
      <c r="N870">
        <v>0</v>
      </c>
      <c r="O870" s="64">
        <v>1500</v>
      </c>
    </row>
    <row r="871" spans="1:15">
      <c r="A871" s="63" t="s">
        <v>83</v>
      </c>
      <c r="B871" s="63" t="s">
        <v>974</v>
      </c>
      <c r="C871" s="63" t="s">
        <v>1405</v>
      </c>
      <c r="D871" s="63" t="s">
        <v>1912</v>
      </c>
      <c r="E871" s="63" t="s">
        <v>2007</v>
      </c>
      <c r="F871" s="63" t="s">
        <v>1406</v>
      </c>
      <c r="G871" s="63" t="s">
        <v>1087</v>
      </c>
      <c r="H871" s="63" t="s">
        <v>1268</v>
      </c>
      <c r="I871" s="63" t="s">
        <v>1054</v>
      </c>
      <c r="J871" s="64">
        <v>3000</v>
      </c>
      <c r="K871">
        <v>6</v>
      </c>
      <c r="L871">
        <v>0</v>
      </c>
      <c r="M871">
        <v>0</v>
      </c>
      <c r="N871">
        <v>0</v>
      </c>
      <c r="O871" s="64">
        <v>18000</v>
      </c>
    </row>
    <row r="872" spans="1:15">
      <c r="A872" s="63" t="s">
        <v>83</v>
      </c>
      <c r="B872" s="63" t="s">
        <v>974</v>
      </c>
      <c r="C872" s="63" t="s">
        <v>1407</v>
      </c>
      <c r="D872" s="63" t="s">
        <v>1912</v>
      </c>
      <c r="E872" s="63" t="s">
        <v>2007</v>
      </c>
      <c r="F872" s="63" t="s">
        <v>1408</v>
      </c>
      <c r="G872" s="63" t="s">
        <v>1087</v>
      </c>
      <c r="H872" s="63" t="s">
        <v>1268</v>
      </c>
      <c r="I872" s="63" t="s">
        <v>1054</v>
      </c>
      <c r="J872" s="64">
        <v>3000</v>
      </c>
      <c r="K872">
        <v>6</v>
      </c>
      <c r="L872">
        <v>0</v>
      </c>
      <c r="M872">
        <v>0</v>
      </c>
      <c r="N872">
        <v>0</v>
      </c>
      <c r="O872" s="64">
        <v>18000</v>
      </c>
    </row>
    <row r="873" spans="1:15">
      <c r="A873" s="63" t="s">
        <v>83</v>
      </c>
      <c r="B873" s="63" t="s">
        <v>974</v>
      </c>
      <c r="C873" s="63" t="s">
        <v>1417</v>
      </c>
      <c r="D873" s="63" t="s">
        <v>1912</v>
      </c>
      <c r="E873" s="63" t="s">
        <v>2007</v>
      </c>
      <c r="F873" s="63" t="s">
        <v>1418</v>
      </c>
      <c r="G873" s="63" t="s">
        <v>1087</v>
      </c>
      <c r="H873" s="63" t="s">
        <v>1268</v>
      </c>
      <c r="I873" s="63" t="s">
        <v>1054</v>
      </c>
      <c r="J873" s="64">
        <v>6000</v>
      </c>
      <c r="K873">
        <v>12</v>
      </c>
      <c r="L873">
        <v>0</v>
      </c>
      <c r="M873">
        <v>0</v>
      </c>
      <c r="N873">
        <v>0</v>
      </c>
      <c r="O873" s="64">
        <v>72000</v>
      </c>
    </row>
    <row r="874" spans="1:15">
      <c r="A874" s="63" t="s">
        <v>83</v>
      </c>
      <c r="B874" s="63" t="s">
        <v>974</v>
      </c>
      <c r="C874" s="63" t="s">
        <v>1603</v>
      </c>
      <c r="D874" s="63" t="s">
        <v>1912</v>
      </c>
      <c r="E874" s="63" t="s">
        <v>2007</v>
      </c>
      <c r="F874" s="63" t="s">
        <v>1604</v>
      </c>
      <c r="G874" s="63" t="s">
        <v>1087</v>
      </c>
      <c r="H874" s="63" t="s">
        <v>1268</v>
      </c>
      <c r="I874" s="63" t="s">
        <v>1054</v>
      </c>
      <c r="J874" s="64">
        <v>5000</v>
      </c>
      <c r="K874">
        <v>2</v>
      </c>
      <c r="L874">
        <v>0</v>
      </c>
      <c r="M874">
        <v>0</v>
      </c>
      <c r="N874">
        <v>0</v>
      </c>
      <c r="O874" s="64">
        <v>10000</v>
      </c>
    </row>
    <row r="875" spans="1:15">
      <c r="A875" s="63" t="s">
        <v>83</v>
      </c>
      <c r="B875" s="63" t="s">
        <v>974</v>
      </c>
      <c r="C875" s="63" t="s">
        <v>1457</v>
      </c>
      <c r="D875" s="63" t="s">
        <v>1149</v>
      </c>
      <c r="E875" s="63" t="s">
        <v>2005</v>
      </c>
      <c r="F875" s="63" t="s">
        <v>1458</v>
      </c>
      <c r="G875" s="63" t="s">
        <v>1087</v>
      </c>
      <c r="H875" s="63" t="s">
        <v>1151</v>
      </c>
      <c r="I875" s="63" t="s">
        <v>1054</v>
      </c>
      <c r="J875" s="64">
        <v>5000</v>
      </c>
      <c r="K875">
        <v>1</v>
      </c>
      <c r="L875">
        <v>0</v>
      </c>
      <c r="M875">
        <v>0</v>
      </c>
      <c r="N875">
        <v>0</v>
      </c>
      <c r="O875" s="64">
        <v>5000</v>
      </c>
    </row>
    <row r="876" spans="1:15">
      <c r="A876" s="63" t="s">
        <v>83</v>
      </c>
      <c r="B876" s="63" t="s">
        <v>974</v>
      </c>
      <c r="C876" s="63" t="s">
        <v>1419</v>
      </c>
      <c r="D876" s="63" t="s">
        <v>1142</v>
      </c>
      <c r="E876" s="63" t="s">
        <v>2004</v>
      </c>
      <c r="F876" s="63" t="s">
        <v>1420</v>
      </c>
      <c r="G876" s="63" t="s">
        <v>1087</v>
      </c>
      <c r="H876" s="63" t="s">
        <v>1145</v>
      </c>
      <c r="I876" s="63" t="s">
        <v>1054</v>
      </c>
      <c r="J876" s="64">
        <v>600</v>
      </c>
      <c r="K876">
        <v>4</v>
      </c>
      <c r="L876">
        <v>0</v>
      </c>
      <c r="M876">
        <v>0</v>
      </c>
      <c r="N876">
        <v>0</v>
      </c>
      <c r="O876" s="64">
        <v>2400</v>
      </c>
    </row>
    <row r="877" spans="1:15">
      <c r="A877" s="63" t="s">
        <v>83</v>
      </c>
      <c r="B877" s="63" t="s">
        <v>974</v>
      </c>
      <c r="C877" s="63" t="s">
        <v>1605</v>
      </c>
      <c r="D877" s="63" t="s">
        <v>1142</v>
      </c>
      <c r="E877" s="63" t="s">
        <v>2004</v>
      </c>
      <c r="F877" s="63" t="s">
        <v>1606</v>
      </c>
      <c r="G877" s="63" t="s">
        <v>1087</v>
      </c>
      <c r="H877" s="63" t="s">
        <v>1145</v>
      </c>
      <c r="I877" s="63" t="s">
        <v>1054</v>
      </c>
      <c r="J877" s="64">
        <v>900</v>
      </c>
      <c r="K877">
        <v>3</v>
      </c>
      <c r="L877">
        <v>0</v>
      </c>
      <c r="M877">
        <v>0</v>
      </c>
      <c r="N877">
        <v>0</v>
      </c>
      <c r="O877" s="64">
        <v>2700</v>
      </c>
    </row>
    <row r="878" spans="1:15">
      <c r="A878" s="63" t="s">
        <v>83</v>
      </c>
      <c r="B878" s="63" t="s">
        <v>974</v>
      </c>
      <c r="C878" s="63" t="s">
        <v>1607</v>
      </c>
      <c r="D878" s="63" t="s">
        <v>1182</v>
      </c>
      <c r="E878" s="63" t="s">
        <v>2012</v>
      </c>
      <c r="F878" s="63" t="s">
        <v>1608</v>
      </c>
      <c r="G878" s="63" t="s">
        <v>1087</v>
      </c>
      <c r="H878" s="63" t="s">
        <v>1184</v>
      </c>
      <c r="I878" s="63" t="s">
        <v>1054</v>
      </c>
      <c r="J878" s="64">
        <v>100</v>
      </c>
      <c r="K878">
        <v>1</v>
      </c>
      <c r="L878">
        <v>0</v>
      </c>
      <c r="M878">
        <v>0</v>
      </c>
      <c r="N878">
        <v>0</v>
      </c>
      <c r="O878" s="64">
        <v>100</v>
      </c>
    </row>
    <row r="879" spans="1:15">
      <c r="A879" s="63" t="s">
        <v>83</v>
      </c>
      <c r="B879" s="63" t="s">
        <v>974</v>
      </c>
      <c r="C879" s="63" t="s">
        <v>1528</v>
      </c>
      <c r="D879" s="63" t="s">
        <v>1149</v>
      </c>
      <c r="E879" s="63" t="s">
        <v>2005</v>
      </c>
      <c r="F879" s="63" t="s">
        <v>1529</v>
      </c>
      <c r="G879" s="63" t="s">
        <v>1087</v>
      </c>
      <c r="H879" s="63" t="s">
        <v>1151</v>
      </c>
      <c r="I879" s="63" t="s">
        <v>1097</v>
      </c>
      <c r="J879" s="64">
        <v>160</v>
      </c>
      <c r="K879">
        <v>5</v>
      </c>
      <c r="L879">
        <v>0</v>
      </c>
      <c r="M879">
        <v>0</v>
      </c>
      <c r="N879">
        <v>0</v>
      </c>
      <c r="O879" s="64">
        <v>800</v>
      </c>
    </row>
    <row r="880" spans="1:15">
      <c r="A880" s="63" t="s">
        <v>83</v>
      </c>
      <c r="B880" s="63" t="s">
        <v>974</v>
      </c>
      <c r="C880" s="63" t="s">
        <v>1609</v>
      </c>
      <c r="D880" s="63" t="s">
        <v>1149</v>
      </c>
      <c r="E880" s="63" t="s">
        <v>2005</v>
      </c>
      <c r="F880" s="63" t="s">
        <v>1610</v>
      </c>
      <c r="G880" s="63" t="s">
        <v>1052</v>
      </c>
      <c r="H880" s="63" t="s">
        <v>1151</v>
      </c>
      <c r="I880" s="63" t="s">
        <v>1054</v>
      </c>
      <c r="J880" s="64">
        <v>1500</v>
      </c>
      <c r="K880">
        <v>3</v>
      </c>
      <c r="L880">
        <v>0</v>
      </c>
      <c r="M880">
        <v>0</v>
      </c>
      <c r="N880">
        <v>0</v>
      </c>
      <c r="O880" s="64">
        <v>4500</v>
      </c>
    </row>
    <row r="881" spans="1:15">
      <c r="A881" s="63" t="s">
        <v>83</v>
      </c>
      <c r="B881" s="63" t="s">
        <v>974</v>
      </c>
      <c r="C881" s="63" t="s">
        <v>1611</v>
      </c>
      <c r="D881" s="63" t="s">
        <v>1930</v>
      </c>
      <c r="E881" s="63" t="s">
        <v>2018</v>
      </c>
      <c r="F881" s="63" t="s">
        <v>1612</v>
      </c>
      <c r="G881" s="63" t="s">
        <v>1052</v>
      </c>
      <c r="H881" s="63" t="s">
        <v>1613</v>
      </c>
      <c r="I881" s="63" t="s">
        <v>1054</v>
      </c>
      <c r="J881" s="64">
        <v>100</v>
      </c>
      <c r="K881">
        <v>1</v>
      </c>
      <c r="L881">
        <v>0</v>
      </c>
      <c r="M881">
        <v>0</v>
      </c>
      <c r="N881">
        <v>0</v>
      </c>
      <c r="O881" s="64">
        <v>100</v>
      </c>
    </row>
    <row r="882" spans="1:15">
      <c r="A882" s="63" t="s">
        <v>83</v>
      </c>
      <c r="B882" s="63" t="s">
        <v>974</v>
      </c>
      <c r="C882" s="63" t="s">
        <v>1614</v>
      </c>
      <c r="D882" s="63" t="s">
        <v>1182</v>
      </c>
      <c r="E882" s="63" t="s">
        <v>2012</v>
      </c>
      <c r="F882" s="63" t="s">
        <v>1615</v>
      </c>
      <c r="G882" s="63" t="s">
        <v>1087</v>
      </c>
      <c r="H882" s="63" t="s">
        <v>1184</v>
      </c>
      <c r="I882" s="63" t="s">
        <v>1054</v>
      </c>
      <c r="J882" s="64">
        <v>600</v>
      </c>
      <c r="K882">
        <v>1</v>
      </c>
      <c r="L882">
        <v>0</v>
      </c>
      <c r="M882">
        <v>0</v>
      </c>
      <c r="N882">
        <v>0</v>
      </c>
      <c r="O882" s="64">
        <v>600</v>
      </c>
    </row>
    <row r="883" spans="1:15">
      <c r="A883" s="63" t="s">
        <v>83</v>
      </c>
      <c r="B883" s="63" t="s">
        <v>974</v>
      </c>
      <c r="C883" s="63" t="s">
        <v>1616</v>
      </c>
      <c r="D883" s="63" t="s">
        <v>1617</v>
      </c>
      <c r="E883" s="63" t="s">
        <v>2012</v>
      </c>
      <c r="F883" s="63" t="s">
        <v>1618</v>
      </c>
      <c r="G883" s="63" t="s">
        <v>1087</v>
      </c>
      <c r="H883" s="63" t="s">
        <v>1619</v>
      </c>
      <c r="I883" s="63" t="s">
        <v>1097</v>
      </c>
      <c r="J883" s="64">
        <v>16000</v>
      </c>
      <c r="K883">
        <v>1</v>
      </c>
      <c r="L883">
        <v>0</v>
      </c>
      <c r="M883">
        <v>0</v>
      </c>
      <c r="N883">
        <v>0</v>
      </c>
      <c r="O883" s="64">
        <v>16000</v>
      </c>
    </row>
    <row r="884" spans="1:15">
      <c r="A884" s="63" t="s">
        <v>83</v>
      </c>
      <c r="B884" s="63" t="s">
        <v>974</v>
      </c>
      <c r="C884" s="63" t="s">
        <v>1620</v>
      </c>
      <c r="D884" s="63" t="s">
        <v>1182</v>
      </c>
      <c r="E884" s="63" t="s">
        <v>2012</v>
      </c>
      <c r="F884" s="63" t="s">
        <v>1621</v>
      </c>
      <c r="G884" s="63" t="s">
        <v>1087</v>
      </c>
      <c r="H884" s="63" t="s">
        <v>1184</v>
      </c>
      <c r="I884" s="63" t="s">
        <v>1054</v>
      </c>
      <c r="J884" s="64">
        <v>400</v>
      </c>
      <c r="K884">
        <v>1</v>
      </c>
      <c r="L884">
        <v>0</v>
      </c>
      <c r="M884">
        <v>0</v>
      </c>
      <c r="N884">
        <v>0</v>
      </c>
      <c r="O884" s="64">
        <v>400</v>
      </c>
    </row>
    <row r="885" spans="1:15">
      <c r="A885" s="63" t="s">
        <v>83</v>
      </c>
      <c r="B885" s="63" t="s">
        <v>974</v>
      </c>
      <c r="C885" s="63" t="s">
        <v>1622</v>
      </c>
      <c r="D885" s="63" t="s">
        <v>1182</v>
      </c>
      <c r="E885" s="63" t="s">
        <v>2012</v>
      </c>
      <c r="F885" s="63" t="s">
        <v>1623</v>
      </c>
      <c r="G885" s="63" t="s">
        <v>1087</v>
      </c>
      <c r="H885" s="63" t="s">
        <v>1184</v>
      </c>
      <c r="I885" s="63" t="s">
        <v>1054</v>
      </c>
      <c r="J885" s="64">
        <v>600</v>
      </c>
      <c r="K885">
        <v>2</v>
      </c>
      <c r="L885">
        <v>0</v>
      </c>
      <c r="M885">
        <v>0</v>
      </c>
      <c r="N885">
        <v>0</v>
      </c>
      <c r="O885" s="64">
        <v>1200</v>
      </c>
    </row>
    <row r="886" spans="1:15">
      <c r="A886" s="63" t="s">
        <v>83</v>
      </c>
      <c r="B886" s="63" t="s">
        <v>974</v>
      </c>
      <c r="C886" s="63" t="s">
        <v>1415</v>
      </c>
      <c r="D886" s="63" t="s">
        <v>1149</v>
      </c>
      <c r="E886" s="63" t="s">
        <v>2005</v>
      </c>
      <c r="F886" s="63" t="s">
        <v>1416</v>
      </c>
      <c r="G886" s="63" t="s">
        <v>1087</v>
      </c>
      <c r="H886" s="63" t="s">
        <v>1151</v>
      </c>
      <c r="I886" s="63" t="s">
        <v>1054</v>
      </c>
      <c r="J886" s="64">
        <v>500</v>
      </c>
      <c r="K886">
        <v>3</v>
      </c>
      <c r="L886">
        <v>0</v>
      </c>
      <c r="M886">
        <v>0</v>
      </c>
      <c r="N886">
        <v>0</v>
      </c>
      <c r="O886" s="64">
        <v>1500</v>
      </c>
    </row>
    <row r="887" spans="1:15">
      <c r="A887" s="63" t="s">
        <v>83</v>
      </c>
      <c r="B887" s="63" t="s">
        <v>974</v>
      </c>
      <c r="C887" s="63" t="s">
        <v>1624</v>
      </c>
      <c r="D887" s="63" t="s">
        <v>1182</v>
      </c>
      <c r="E887" s="63" t="s">
        <v>2012</v>
      </c>
      <c r="F887" s="63" t="s">
        <v>1625</v>
      </c>
      <c r="G887" s="63" t="s">
        <v>1087</v>
      </c>
      <c r="H887" s="63" t="s">
        <v>1184</v>
      </c>
      <c r="I887" s="63" t="s">
        <v>1054</v>
      </c>
      <c r="J887" s="64">
        <v>600</v>
      </c>
      <c r="K887">
        <v>1</v>
      </c>
      <c r="L887">
        <v>0</v>
      </c>
      <c r="M887">
        <v>0</v>
      </c>
      <c r="N887">
        <v>0</v>
      </c>
      <c r="O887" s="64">
        <v>600</v>
      </c>
    </row>
    <row r="888" spans="1:15">
      <c r="A888" s="63" t="s">
        <v>83</v>
      </c>
      <c r="B888" s="63" t="s">
        <v>974</v>
      </c>
      <c r="C888" s="63" t="s">
        <v>1972</v>
      </c>
      <c r="D888" s="63" t="s">
        <v>1930</v>
      </c>
      <c r="E888" s="63" t="s">
        <v>2018</v>
      </c>
      <c r="F888" s="63" t="s">
        <v>1626</v>
      </c>
      <c r="G888" s="63" t="s">
        <v>1087</v>
      </c>
      <c r="H888" s="63" t="s">
        <v>1613</v>
      </c>
      <c r="I888" s="63" t="s">
        <v>1054</v>
      </c>
      <c r="J888" s="64">
        <v>1000</v>
      </c>
      <c r="K888">
        <v>2</v>
      </c>
      <c r="L888">
        <v>0</v>
      </c>
      <c r="M888">
        <v>0</v>
      </c>
      <c r="N888">
        <v>0</v>
      </c>
      <c r="O888" s="64">
        <v>2000</v>
      </c>
    </row>
    <row r="889" spans="1:15">
      <c r="A889" s="63" t="s">
        <v>83</v>
      </c>
      <c r="B889" s="63" t="s">
        <v>974</v>
      </c>
      <c r="C889" s="63" t="s">
        <v>1627</v>
      </c>
      <c r="D889" s="63" t="s">
        <v>1303</v>
      </c>
      <c r="E889" s="63" t="s">
        <v>1304</v>
      </c>
      <c r="F889" s="63" t="s">
        <v>1628</v>
      </c>
      <c r="G889" s="63" t="s">
        <v>1087</v>
      </c>
      <c r="H889" s="63" t="s">
        <v>1306</v>
      </c>
      <c r="I889" s="63" t="s">
        <v>1097</v>
      </c>
      <c r="J889" s="64">
        <v>12250</v>
      </c>
      <c r="K889">
        <v>1</v>
      </c>
      <c r="L889">
        <v>0</v>
      </c>
      <c r="M889">
        <v>0</v>
      </c>
      <c r="N889">
        <v>0</v>
      </c>
      <c r="O889" s="64">
        <v>12250</v>
      </c>
    </row>
    <row r="890" spans="1:15">
      <c r="A890" s="63" t="s">
        <v>83</v>
      </c>
      <c r="B890" s="63" t="s">
        <v>974</v>
      </c>
      <c r="C890" s="63" t="s">
        <v>1413</v>
      </c>
      <c r="D890" s="63" t="s">
        <v>1968</v>
      </c>
      <c r="E890" s="63" t="s">
        <v>1113</v>
      </c>
      <c r="F890" s="63" t="s">
        <v>1414</v>
      </c>
      <c r="G890" s="63" t="s">
        <v>1087</v>
      </c>
      <c r="H890" s="63" t="s">
        <v>1115</v>
      </c>
      <c r="I890" s="63" t="s">
        <v>1097</v>
      </c>
      <c r="J890" s="64">
        <v>5000</v>
      </c>
      <c r="K890">
        <v>2</v>
      </c>
      <c r="L890">
        <v>0</v>
      </c>
      <c r="M890">
        <v>0</v>
      </c>
      <c r="N890">
        <v>0</v>
      </c>
      <c r="O890" s="64">
        <v>10000</v>
      </c>
    </row>
    <row r="891" spans="1:15">
      <c r="A891" s="63" t="s">
        <v>83</v>
      </c>
      <c r="B891" s="63" t="s">
        <v>974</v>
      </c>
      <c r="C891" s="63" t="s">
        <v>1112</v>
      </c>
      <c r="D891" s="63" t="s">
        <v>1968</v>
      </c>
      <c r="E891" s="63" t="s">
        <v>1113</v>
      </c>
      <c r="F891" s="63" t="s">
        <v>1114</v>
      </c>
      <c r="G891" s="63" t="s">
        <v>1087</v>
      </c>
      <c r="H891" s="63" t="s">
        <v>1115</v>
      </c>
      <c r="I891" s="63" t="s">
        <v>1097</v>
      </c>
      <c r="J891" s="64">
        <v>5000</v>
      </c>
      <c r="K891">
        <v>2</v>
      </c>
      <c r="L891">
        <v>0</v>
      </c>
      <c r="M891">
        <v>0</v>
      </c>
      <c r="N891">
        <v>0</v>
      </c>
      <c r="O891" s="64">
        <v>10000</v>
      </c>
    </row>
    <row r="892" spans="1:15">
      <c r="A892" s="63" t="s">
        <v>83</v>
      </c>
      <c r="B892" s="63" t="s">
        <v>974</v>
      </c>
      <c r="C892" s="63" t="s">
        <v>1336</v>
      </c>
      <c r="D892" s="63" t="s">
        <v>1968</v>
      </c>
      <c r="E892" s="63" t="s">
        <v>1113</v>
      </c>
      <c r="F892" s="63" t="s">
        <v>1337</v>
      </c>
      <c r="G892" s="63" t="s">
        <v>1087</v>
      </c>
      <c r="H892" s="63" t="s">
        <v>1115</v>
      </c>
      <c r="I892" s="63" t="s">
        <v>1097</v>
      </c>
      <c r="J892" s="64">
        <v>2000</v>
      </c>
      <c r="K892">
        <v>3</v>
      </c>
      <c r="L892">
        <v>0</v>
      </c>
      <c r="M892">
        <v>0</v>
      </c>
      <c r="N892">
        <v>0</v>
      </c>
      <c r="O892" s="64">
        <v>6000</v>
      </c>
    </row>
    <row r="893" spans="1:15">
      <c r="A893" s="63" t="s">
        <v>83</v>
      </c>
      <c r="B893" s="63" t="s">
        <v>974</v>
      </c>
      <c r="C893" s="63" t="s">
        <v>1629</v>
      </c>
      <c r="D893" s="63" t="s">
        <v>1968</v>
      </c>
      <c r="E893" s="63" t="s">
        <v>1113</v>
      </c>
      <c r="F893" s="63" t="s">
        <v>1630</v>
      </c>
      <c r="G893" s="63" t="s">
        <v>1087</v>
      </c>
      <c r="H893" s="63" t="s">
        <v>1115</v>
      </c>
      <c r="I893" s="63" t="s">
        <v>1097</v>
      </c>
      <c r="J893" s="64">
        <v>800</v>
      </c>
      <c r="K893">
        <v>5</v>
      </c>
      <c r="L893">
        <v>0</v>
      </c>
      <c r="M893">
        <v>0</v>
      </c>
      <c r="N893">
        <v>0</v>
      </c>
      <c r="O893" s="64">
        <v>4000</v>
      </c>
    </row>
    <row r="894" spans="1:15">
      <c r="A894" s="63" t="s">
        <v>83</v>
      </c>
      <c r="B894" s="63" t="s">
        <v>974</v>
      </c>
      <c r="C894" s="63" t="s">
        <v>1631</v>
      </c>
      <c r="D894" s="63" t="s">
        <v>1208</v>
      </c>
      <c r="E894" s="63" t="s">
        <v>2006</v>
      </c>
      <c r="F894" s="63" t="s">
        <v>1632</v>
      </c>
      <c r="G894" s="63" t="s">
        <v>1087</v>
      </c>
      <c r="H894" s="63" t="s">
        <v>1210</v>
      </c>
      <c r="I894" s="63" t="s">
        <v>1054</v>
      </c>
      <c r="J894" s="64">
        <v>500</v>
      </c>
      <c r="K894">
        <v>0</v>
      </c>
      <c r="L894">
        <v>3</v>
      </c>
      <c r="M894">
        <v>0</v>
      </c>
      <c r="N894">
        <v>3</v>
      </c>
      <c r="O894" s="64">
        <v>3000</v>
      </c>
    </row>
    <row r="895" spans="1:15">
      <c r="A895" s="63" t="s">
        <v>83</v>
      </c>
      <c r="B895" s="63" t="s">
        <v>974</v>
      </c>
      <c r="C895" s="63" t="s">
        <v>1633</v>
      </c>
      <c r="D895" s="63" t="s">
        <v>1296</v>
      </c>
      <c r="E895" s="63" t="s">
        <v>1297</v>
      </c>
      <c r="F895" s="63" t="s">
        <v>1634</v>
      </c>
      <c r="G895" s="63" t="s">
        <v>1087</v>
      </c>
      <c r="H895" s="63" t="s">
        <v>1299</v>
      </c>
      <c r="I895" s="63" t="s">
        <v>1054</v>
      </c>
      <c r="J895" s="64">
        <v>100</v>
      </c>
      <c r="K895">
        <v>3</v>
      </c>
      <c r="L895">
        <v>0</v>
      </c>
      <c r="M895">
        <v>0</v>
      </c>
      <c r="N895">
        <v>0</v>
      </c>
      <c r="O895" s="64">
        <v>300</v>
      </c>
    </row>
    <row r="896" spans="1:15">
      <c r="A896" s="63" t="s">
        <v>83</v>
      </c>
      <c r="B896" s="63" t="s">
        <v>974</v>
      </c>
      <c r="C896" s="63" t="s">
        <v>1385</v>
      </c>
      <c r="D896" s="63" t="s">
        <v>1149</v>
      </c>
      <c r="E896" s="63" t="s">
        <v>2005</v>
      </c>
      <c r="F896" s="63" t="s">
        <v>1386</v>
      </c>
      <c r="G896" s="63" t="s">
        <v>1052</v>
      </c>
      <c r="H896" s="63" t="s">
        <v>1151</v>
      </c>
      <c r="I896" s="63" t="s">
        <v>1054</v>
      </c>
      <c r="J896" s="64">
        <v>1500</v>
      </c>
      <c r="K896">
        <v>1</v>
      </c>
      <c r="L896">
        <v>1</v>
      </c>
      <c r="M896">
        <v>1</v>
      </c>
      <c r="N896">
        <v>1</v>
      </c>
      <c r="O896" s="64">
        <v>6000</v>
      </c>
    </row>
    <row r="897" spans="1:15">
      <c r="A897" s="63" t="s">
        <v>83</v>
      </c>
      <c r="B897" s="63" t="s">
        <v>974</v>
      </c>
      <c r="C897" s="63" t="s">
        <v>1635</v>
      </c>
      <c r="D897" s="63" t="s">
        <v>1636</v>
      </c>
      <c r="E897" s="63" t="s">
        <v>2019</v>
      </c>
      <c r="F897" s="63" t="s">
        <v>1637</v>
      </c>
      <c r="G897" s="63" t="s">
        <v>1087</v>
      </c>
      <c r="H897" s="63" t="s">
        <v>1638</v>
      </c>
      <c r="I897" s="63" t="s">
        <v>1097</v>
      </c>
      <c r="J897" s="64">
        <v>5000</v>
      </c>
      <c r="K897">
        <v>1</v>
      </c>
      <c r="L897">
        <v>0</v>
      </c>
      <c r="M897">
        <v>0</v>
      </c>
      <c r="N897">
        <v>0</v>
      </c>
      <c r="O897" s="64">
        <v>5000</v>
      </c>
    </row>
    <row r="898" spans="1:15">
      <c r="A898" s="63" t="s">
        <v>83</v>
      </c>
      <c r="B898" s="63" t="s">
        <v>974</v>
      </c>
      <c r="C898" s="63" t="s">
        <v>1639</v>
      </c>
      <c r="D898" s="63" t="s">
        <v>1462</v>
      </c>
      <c r="E898" s="63" t="s">
        <v>2013</v>
      </c>
      <c r="F898" s="63" t="s">
        <v>1640</v>
      </c>
      <c r="G898" s="63" t="s">
        <v>1087</v>
      </c>
      <c r="H898" s="63" t="s">
        <v>1464</v>
      </c>
      <c r="I898" s="63" t="s">
        <v>1097</v>
      </c>
      <c r="J898" s="64">
        <v>5000</v>
      </c>
      <c r="K898">
        <v>1</v>
      </c>
      <c r="L898">
        <v>0</v>
      </c>
      <c r="M898">
        <v>0</v>
      </c>
      <c r="N898">
        <v>0</v>
      </c>
      <c r="O898" s="64">
        <v>5000</v>
      </c>
    </row>
    <row r="899" spans="1:15">
      <c r="A899" s="63" t="s">
        <v>83</v>
      </c>
      <c r="B899" s="63" t="s">
        <v>975</v>
      </c>
      <c r="C899" s="63" t="s">
        <v>1429</v>
      </c>
      <c r="D899" s="63" t="s">
        <v>1227</v>
      </c>
      <c r="E899" s="63" t="s">
        <v>1050</v>
      </c>
      <c r="F899" s="63" t="s">
        <v>1430</v>
      </c>
      <c r="G899" s="63" t="s">
        <v>1087</v>
      </c>
      <c r="H899" s="63" t="s">
        <v>1229</v>
      </c>
      <c r="I899" s="63" t="s">
        <v>1054</v>
      </c>
      <c r="J899" s="64">
        <v>2000</v>
      </c>
      <c r="K899">
        <v>0</v>
      </c>
      <c r="L899">
        <v>5</v>
      </c>
      <c r="M899">
        <v>5</v>
      </c>
      <c r="N899">
        <v>0</v>
      </c>
      <c r="O899" s="64">
        <v>20000</v>
      </c>
    </row>
    <row r="900" spans="1:15">
      <c r="A900" s="63" t="s">
        <v>83</v>
      </c>
      <c r="B900" s="63" t="s">
        <v>975</v>
      </c>
      <c r="C900" s="63" t="s">
        <v>1427</v>
      </c>
      <c r="D900" s="63" t="s">
        <v>1227</v>
      </c>
      <c r="E900" s="63" t="s">
        <v>1050</v>
      </c>
      <c r="F900" s="63" t="s">
        <v>1428</v>
      </c>
      <c r="G900" s="63" t="s">
        <v>1087</v>
      </c>
      <c r="H900" s="63" t="s">
        <v>1229</v>
      </c>
      <c r="I900" s="63" t="s">
        <v>1054</v>
      </c>
      <c r="J900" s="64">
        <v>1000</v>
      </c>
      <c r="K900">
        <v>0</v>
      </c>
      <c r="L900">
        <v>5</v>
      </c>
      <c r="M900">
        <v>5</v>
      </c>
      <c r="N900">
        <v>0</v>
      </c>
      <c r="O900" s="64">
        <v>10000</v>
      </c>
    </row>
    <row r="901" spans="1:15">
      <c r="A901" s="63" t="s">
        <v>83</v>
      </c>
      <c r="B901" s="63" t="s">
        <v>975</v>
      </c>
      <c r="C901" s="63" t="s">
        <v>1641</v>
      </c>
      <c r="D901" s="63" t="s">
        <v>1227</v>
      </c>
      <c r="E901" s="63" t="s">
        <v>1050</v>
      </c>
      <c r="F901" s="63" t="s">
        <v>1642</v>
      </c>
      <c r="G901" s="63" t="s">
        <v>1087</v>
      </c>
      <c r="H901" s="63" t="s">
        <v>1229</v>
      </c>
      <c r="I901" s="63" t="s">
        <v>1054</v>
      </c>
      <c r="J901" s="64">
        <v>2000</v>
      </c>
      <c r="K901">
        <v>0</v>
      </c>
      <c r="L901">
        <v>10</v>
      </c>
      <c r="M901">
        <v>10</v>
      </c>
      <c r="N901">
        <v>0</v>
      </c>
      <c r="O901" s="64">
        <v>40000</v>
      </c>
    </row>
    <row r="902" spans="1:15">
      <c r="A902" s="63" t="s">
        <v>83</v>
      </c>
      <c r="B902" s="63" t="s">
        <v>975</v>
      </c>
      <c r="C902" s="63" t="s">
        <v>1295</v>
      </c>
      <c r="D902" s="63" t="s">
        <v>1296</v>
      </c>
      <c r="E902" s="63" t="s">
        <v>1297</v>
      </c>
      <c r="F902" s="63" t="s">
        <v>1298</v>
      </c>
      <c r="G902" s="63" t="s">
        <v>1087</v>
      </c>
      <c r="H902" s="63" t="s">
        <v>1299</v>
      </c>
      <c r="I902" s="63" t="s">
        <v>1054</v>
      </c>
      <c r="J902" s="64">
        <v>300</v>
      </c>
      <c r="K902">
        <v>0</v>
      </c>
      <c r="L902">
        <v>5</v>
      </c>
      <c r="M902">
        <v>5</v>
      </c>
      <c r="N902">
        <v>0</v>
      </c>
      <c r="O902" s="64">
        <v>3000</v>
      </c>
    </row>
    <row r="903" spans="1:15">
      <c r="A903" s="63" t="s">
        <v>83</v>
      </c>
      <c r="B903" s="63" t="s">
        <v>975</v>
      </c>
      <c r="C903" s="63" t="s">
        <v>1243</v>
      </c>
      <c r="D903" s="63" t="s">
        <v>1163</v>
      </c>
      <c r="E903" s="63" t="s">
        <v>1164</v>
      </c>
      <c r="F903" s="63" t="s">
        <v>1244</v>
      </c>
      <c r="G903" s="63" t="s">
        <v>1087</v>
      </c>
      <c r="H903" s="63" t="s">
        <v>1166</v>
      </c>
      <c r="I903" s="63" t="s">
        <v>1097</v>
      </c>
      <c r="J903" s="64">
        <v>2250</v>
      </c>
      <c r="K903">
        <v>0</v>
      </c>
      <c r="L903">
        <v>2</v>
      </c>
      <c r="M903">
        <v>0</v>
      </c>
      <c r="N903">
        <v>0</v>
      </c>
      <c r="O903" s="64">
        <v>4500</v>
      </c>
    </row>
    <row r="904" spans="1:15">
      <c r="A904" s="63" t="s">
        <v>83</v>
      </c>
      <c r="B904" s="63" t="s">
        <v>975</v>
      </c>
      <c r="C904" s="63" t="s">
        <v>1307</v>
      </c>
      <c r="D904" s="63" t="s">
        <v>1163</v>
      </c>
      <c r="E904" s="63" t="s">
        <v>1164</v>
      </c>
      <c r="F904" s="63" t="s">
        <v>1308</v>
      </c>
      <c r="G904" s="63" t="s">
        <v>1087</v>
      </c>
      <c r="H904" s="63" t="s">
        <v>1166</v>
      </c>
      <c r="I904" s="63" t="s">
        <v>1097</v>
      </c>
      <c r="J904" s="64">
        <v>18000</v>
      </c>
      <c r="K904">
        <v>1</v>
      </c>
      <c r="L904">
        <v>0</v>
      </c>
      <c r="M904">
        <v>0</v>
      </c>
      <c r="N904">
        <v>0</v>
      </c>
      <c r="O904" s="64">
        <v>18000</v>
      </c>
    </row>
    <row r="905" spans="1:15">
      <c r="A905" s="63" t="s">
        <v>83</v>
      </c>
      <c r="B905" s="63" t="s">
        <v>975</v>
      </c>
      <c r="C905" s="63" t="s">
        <v>1475</v>
      </c>
      <c r="D905" s="63" t="s">
        <v>1476</v>
      </c>
      <c r="E905" s="63" t="s">
        <v>1476</v>
      </c>
      <c r="F905" s="63" t="s">
        <v>1477</v>
      </c>
      <c r="G905" s="63" t="s">
        <v>1087</v>
      </c>
      <c r="H905" s="63" t="s">
        <v>1478</v>
      </c>
      <c r="I905" s="63" t="s">
        <v>1097</v>
      </c>
      <c r="J905" s="64">
        <v>2000</v>
      </c>
      <c r="K905">
        <v>1</v>
      </c>
      <c r="L905">
        <v>0</v>
      </c>
      <c r="M905">
        <v>0</v>
      </c>
      <c r="N905">
        <v>0</v>
      </c>
      <c r="O905" s="64">
        <v>2000</v>
      </c>
    </row>
    <row r="906" spans="1:15">
      <c r="A906" s="63" t="s">
        <v>83</v>
      </c>
      <c r="B906" s="63" t="s">
        <v>975</v>
      </c>
      <c r="C906" s="63" t="s">
        <v>1643</v>
      </c>
      <c r="D906" s="63" t="s">
        <v>1149</v>
      </c>
      <c r="E906" s="63" t="s">
        <v>2005</v>
      </c>
      <c r="F906" s="63" t="s">
        <v>1644</v>
      </c>
      <c r="G906" s="63" t="s">
        <v>1087</v>
      </c>
      <c r="H906" s="63" t="s">
        <v>1151</v>
      </c>
      <c r="I906" s="63" t="s">
        <v>1054</v>
      </c>
      <c r="J906" s="64">
        <v>2000</v>
      </c>
      <c r="K906">
        <v>1</v>
      </c>
      <c r="L906">
        <v>0</v>
      </c>
      <c r="M906">
        <v>0</v>
      </c>
      <c r="N906">
        <v>0</v>
      </c>
      <c r="O906" s="64">
        <v>2000</v>
      </c>
    </row>
    <row r="907" spans="1:15">
      <c r="A907" s="63" t="s">
        <v>83</v>
      </c>
      <c r="B907" s="63" t="s">
        <v>975</v>
      </c>
      <c r="C907" s="63" t="s">
        <v>1645</v>
      </c>
      <c r="D907" s="63" t="s">
        <v>1580</v>
      </c>
      <c r="E907" s="63" t="s">
        <v>2017</v>
      </c>
      <c r="F907" s="63" t="s">
        <v>1646</v>
      </c>
      <c r="G907" s="63" t="s">
        <v>1087</v>
      </c>
      <c r="H907" s="63" t="s">
        <v>1582</v>
      </c>
      <c r="I907" s="63" t="s">
        <v>1097</v>
      </c>
      <c r="J907" s="64">
        <v>10000</v>
      </c>
      <c r="K907">
        <v>1</v>
      </c>
      <c r="L907">
        <v>0</v>
      </c>
      <c r="M907">
        <v>0</v>
      </c>
      <c r="N907">
        <v>0</v>
      </c>
      <c r="O907" s="64">
        <v>10000</v>
      </c>
    </row>
    <row r="908" spans="1:15">
      <c r="A908" s="63" t="s">
        <v>83</v>
      </c>
      <c r="B908" s="63" t="s">
        <v>975</v>
      </c>
      <c r="C908" s="63" t="s">
        <v>1524</v>
      </c>
      <c r="D908" s="63" t="s">
        <v>1149</v>
      </c>
      <c r="E908" s="63" t="s">
        <v>2005</v>
      </c>
      <c r="F908" s="63" t="s">
        <v>1525</v>
      </c>
      <c r="G908" s="63" t="s">
        <v>1087</v>
      </c>
      <c r="H908" s="63" t="s">
        <v>1151</v>
      </c>
      <c r="I908" s="63" t="s">
        <v>1054</v>
      </c>
      <c r="J908" s="64">
        <v>7000</v>
      </c>
      <c r="K908">
        <v>2</v>
      </c>
      <c r="L908">
        <v>0</v>
      </c>
      <c r="M908">
        <v>0</v>
      </c>
      <c r="N908">
        <v>0</v>
      </c>
      <c r="O908" s="64">
        <v>14000</v>
      </c>
    </row>
    <row r="909" spans="1:15">
      <c r="A909" s="63" t="s">
        <v>83</v>
      </c>
      <c r="B909" s="63" t="s">
        <v>975</v>
      </c>
      <c r="C909" s="63" t="s">
        <v>1647</v>
      </c>
      <c r="D909" s="63" t="s">
        <v>1648</v>
      </c>
      <c r="E909" s="63" t="s">
        <v>1648</v>
      </c>
      <c r="F909" s="63" t="s">
        <v>1649</v>
      </c>
      <c r="G909" s="63" t="s">
        <v>1087</v>
      </c>
      <c r="H909" s="63" t="s">
        <v>1650</v>
      </c>
      <c r="I909" s="63" t="s">
        <v>1054</v>
      </c>
      <c r="J909" s="64">
        <v>5000</v>
      </c>
      <c r="K909">
        <v>4</v>
      </c>
      <c r="L909">
        <v>0</v>
      </c>
      <c r="M909">
        <v>4</v>
      </c>
      <c r="N909">
        <v>0</v>
      </c>
      <c r="O909" s="64">
        <v>40000</v>
      </c>
    </row>
    <row r="910" spans="1:15">
      <c r="A910" s="63" t="s">
        <v>83</v>
      </c>
      <c r="B910" s="63" t="s">
        <v>975</v>
      </c>
      <c r="C910" s="63" t="s">
        <v>1368</v>
      </c>
      <c r="D910" s="63" t="s">
        <v>1369</v>
      </c>
      <c r="E910" s="63" t="s">
        <v>1370</v>
      </c>
      <c r="F910" s="63" t="s">
        <v>1371</v>
      </c>
      <c r="G910" s="63" t="s">
        <v>1087</v>
      </c>
      <c r="H910" s="63" t="s">
        <v>1372</v>
      </c>
      <c r="I910" s="63" t="s">
        <v>1097</v>
      </c>
      <c r="J910" s="64">
        <v>23468</v>
      </c>
      <c r="K910">
        <v>1</v>
      </c>
      <c r="L910">
        <v>0</v>
      </c>
      <c r="M910">
        <v>0</v>
      </c>
      <c r="N910">
        <v>0</v>
      </c>
      <c r="O910" s="64">
        <v>23468</v>
      </c>
    </row>
    <row r="911" spans="1:15">
      <c r="A911" s="63" t="s">
        <v>83</v>
      </c>
      <c r="B911" s="63" t="s">
        <v>975</v>
      </c>
      <c r="C911" s="63" t="s">
        <v>1651</v>
      </c>
      <c r="D911" s="63" t="s">
        <v>1503</v>
      </c>
      <c r="E911" s="63" t="s">
        <v>2016</v>
      </c>
      <c r="F911" s="63" t="s">
        <v>1652</v>
      </c>
      <c r="G911" s="63" t="s">
        <v>1087</v>
      </c>
      <c r="H911" s="63" t="s">
        <v>1505</v>
      </c>
      <c r="I911" s="63" t="s">
        <v>1054</v>
      </c>
      <c r="J911" s="64">
        <v>15000</v>
      </c>
      <c r="K911">
        <v>1</v>
      </c>
      <c r="L911">
        <v>0</v>
      </c>
      <c r="M911">
        <v>0</v>
      </c>
      <c r="N911">
        <v>0</v>
      </c>
      <c r="O911" s="64">
        <v>15000</v>
      </c>
    </row>
    <row r="912" spans="1:15">
      <c r="A912" s="63" t="s">
        <v>83</v>
      </c>
      <c r="B912" s="63" t="s">
        <v>975</v>
      </c>
      <c r="C912" s="63" t="s">
        <v>1653</v>
      </c>
      <c r="D912" s="63" t="s">
        <v>1296</v>
      </c>
      <c r="E912" s="63" t="s">
        <v>1297</v>
      </c>
      <c r="F912" s="63" t="s">
        <v>1654</v>
      </c>
      <c r="G912" s="63" t="s">
        <v>1087</v>
      </c>
      <c r="H912" s="63" t="s">
        <v>1299</v>
      </c>
      <c r="I912" s="63" t="s">
        <v>1054</v>
      </c>
      <c r="J912" s="64">
        <v>3000</v>
      </c>
      <c r="K912">
        <v>0</v>
      </c>
      <c r="L912">
        <v>1</v>
      </c>
      <c r="M912">
        <v>1</v>
      </c>
      <c r="N912">
        <v>0</v>
      </c>
      <c r="O912" s="64">
        <v>6000</v>
      </c>
    </row>
    <row r="913" spans="1:15">
      <c r="A913" s="63" t="s">
        <v>83</v>
      </c>
      <c r="B913" s="63" t="s">
        <v>975</v>
      </c>
      <c r="C913" s="63" t="s">
        <v>1425</v>
      </c>
      <c r="D913" s="63" t="s">
        <v>1296</v>
      </c>
      <c r="E913" s="63" t="s">
        <v>1297</v>
      </c>
      <c r="F913" s="63" t="s">
        <v>1426</v>
      </c>
      <c r="G913" s="63" t="s">
        <v>1087</v>
      </c>
      <c r="H913" s="63" t="s">
        <v>1299</v>
      </c>
      <c r="I913" s="63" t="s">
        <v>1054</v>
      </c>
      <c r="J913" s="64">
        <v>5000</v>
      </c>
      <c r="K913">
        <v>0</v>
      </c>
      <c r="L913">
        <v>1</v>
      </c>
      <c r="M913">
        <v>1</v>
      </c>
      <c r="N913">
        <v>0</v>
      </c>
      <c r="O913" s="64">
        <v>10000</v>
      </c>
    </row>
    <row r="914" spans="1:15">
      <c r="A914" s="63" t="s">
        <v>83</v>
      </c>
      <c r="B914" s="63" t="s">
        <v>975</v>
      </c>
      <c r="C914" s="63" t="s">
        <v>1401</v>
      </c>
      <c r="D914" s="63" t="s">
        <v>1296</v>
      </c>
      <c r="E914" s="63" t="s">
        <v>1297</v>
      </c>
      <c r="F914" s="63" t="s">
        <v>1402</v>
      </c>
      <c r="G914" s="63" t="s">
        <v>1087</v>
      </c>
      <c r="H914" s="63" t="s">
        <v>1299</v>
      </c>
      <c r="I914" s="63" t="s">
        <v>1054</v>
      </c>
      <c r="J914" s="64">
        <v>1000</v>
      </c>
      <c r="K914">
        <v>0</v>
      </c>
      <c r="L914">
        <v>2</v>
      </c>
      <c r="M914">
        <v>2</v>
      </c>
      <c r="N914">
        <v>0</v>
      </c>
      <c r="O914" s="64">
        <v>4000</v>
      </c>
    </row>
    <row r="915" spans="1:15">
      <c r="A915" s="63" t="s">
        <v>83</v>
      </c>
      <c r="B915" s="63" t="s">
        <v>975</v>
      </c>
      <c r="C915" s="63" t="s">
        <v>1377</v>
      </c>
      <c r="D915" s="63" t="s">
        <v>1378</v>
      </c>
      <c r="E915" s="63" t="s">
        <v>1297</v>
      </c>
      <c r="F915" s="63" t="s">
        <v>1379</v>
      </c>
      <c r="G915" s="63" t="s">
        <v>1087</v>
      </c>
      <c r="H915" s="63" t="s">
        <v>1380</v>
      </c>
      <c r="I915" s="63" t="s">
        <v>1097</v>
      </c>
      <c r="J915" s="64">
        <v>1000</v>
      </c>
      <c r="K915">
        <v>0</v>
      </c>
      <c r="L915">
        <v>3</v>
      </c>
      <c r="M915">
        <v>2</v>
      </c>
      <c r="N915">
        <v>0</v>
      </c>
      <c r="O915" s="64">
        <v>5000</v>
      </c>
    </row>
    <row r="916" spans="1:15">
      <c r="A916" s="63" t="s">
        <v>83</v>
      </c>
      <c r="B916" s="63" t="s">
        <v>975</v>
      </c>
      <c r="C916" s="63" t="s">
        <v>1381</v>
      </c>
      <c r="D916" s="63" t="s">
        <v>1296</v>
      </c>
      <c r="E916" s="63" t="s">
        <v>1297</v>
      </c>
      <c r="F916" s="63" t="s">
        <v>1382</v>
      </c>
      <c r="G916" s="63" t="s">
        <v>1087</v>
      </c>
      <c r="H916" s="63" t="s">
        <v>1299</v>
      </c>
      <c r="I916" s="63" t="s">
        <v>1054</v>
      </c>
      <c r="J916" s="64">
        <v>1000</v>
      </c>
      <c r="K916">
        <v>0</v>
      </c>
      <c r="L916">
        <v>1</v>
      </c>
      <c r="M916">
        <v>1</v>
      </c>
      <c r="N916">
        <v>0</v>
      </c>
      <c r="O916" s="64">
        <v>2000</v>
      </c>
    </row>
    <row r="917" spans="1:15">
      <c r="A917" s="63" t="s">
        <v>83</v>
      </c>
      <c r="B917" s="63" t="s">
        <v>975</v>
      </c>
      <c r="C917" s="63" t="s">
        <v>1289</v>
      </c>
      <c r="D917" s="63" t="s">
        <v>1969</v>
      </c>
      <c r="E917" s="63" t="s">
        <v>1135</v>
      </c>
      <c r="F917" s="63" t="s">
        <v>1290</v>
      </c>
      <c r="G917" s="63" t="s">
        <v>1087</v>
      </c>
      <c r="H917" s="63" t="s">
        <v>1138</v>
      </c>
      <c r="I917" s="63" t="s">
        <v>1089</v>
      </c>
      <c r="J917" s="64">
        <v>1000</v>
      </c>
      <c r="K917">
        <v>10</v>
      </c>
      <c r="L917">
        <v>0</v>
      </c>
      <c r="M917">
        <v>10</v>
      </c>
      <c r="N917">
        <v>0</v>
      </c>
      <c r="O917" s="64">
        <v>20000</v>
      </c>
    </row>
    <row r="918" spans="1:15">
      <c r="A918" s="63" t="s">
        <v>83</v>
      </c>
      <c r="B918" s="63" t="s">
        <v>975</v>
      </c>
      <c r="C918" s="63" t="s">
        <v>1065</v>
      </c>
      <c r="D918" s="63" t="s">
        <v>1906</v>
      </c>
      <c r="E918" s="63" t="s">
        <v>1067</v>
      </c>
      <c r="F918" s="63" t="s">
        <v>1068</v>
      </c>
      <c r="G918" s="63" t="s">
        <v>1069</v>
      </c>
      <c r="H918" s="63" t="s">
        <v>1070</v>
      </c>
      <c r="I918" s="63" t="s">
        <v>1054</v>
      </c>
      <c r="J918" s="64">
        <v>270</v>
      </c>
      <c r="K918">
        <v>10</v>
      </c>
      <c r="L918">
        <v>10</v>
      </c>
      <c r="M918">
        <v>10</v>
      </c>
      <c r="N918">
        <v>10</v>
      </c>
      <c r="O918" s="64">
        <v>10800</v>
      </c>
    </row>
    <row r="919" spans="1:15">
      <c r="A919" s="63" t="s">
        <v>83</v>
      </c>
      <c r="B919" s="63" t="s">
        <v>975</v>
      </c>
      <c r="C919" s="63" t="s">
        <v>1082</v>
      </c>
      <c r="D919" s="63" t="s">
        <v>1066</v>
      </c>
      <c r="E919" s="63" t="s">
        <v>1067</v>
      </c>
      <c r="F919" s="63" t="s">
        <v>1083</v>
      </c>
      <c r="G919" s="63" t="s">
        <v>1058</v>
      </c>
      <c r="H919" s="63" t="s">
        <v>1070</v>
      </c>
      <c r="I919" s="63" t="s">
        <v>1054</v>
      </c>
      <c r="J919" s="64">
        <v>200</v>
      </c>
      <c r="K919">
        <v>5</v>
      </c>
      <c r="L919">
        <v>0</v>
      </c>
      <c r="M919">
        <v>0</v>
      </c>
      <c r="N919">
        <v>0</v>
      </c>
      <c r="O919" s="64">
        <v>1000</v>
      </c>
    </row>
    <row r="920" spans="1:15">
      <c r="A920" s="63" t="s">
        <v>83</v>
      </c>
      <c r="B920" s="63" t="s">
        <v>980</v>
      </c>
      <c r="C920" s="63" t="s">
        <v>1285</v>
      </c>
      <c r="D920" s="63" t="s">
        <v>1248</v>
      </c>
      <c r="E920" s="63" t="s">
        <v>1249</v>
      </c>
      <c r="F920" s="63" t="s">
        <v>1286</v>
      </c>
      <c r="G920" s="63" t="s">
        <v>1087</v>
      </c>
      <c r="H920" s="63" t="s">
        <v>1251</v>
      </c>
      <c r="I920" s="63" t="s">
        <v>1054</v>
      </c>
      <c r="J920" s="64">
        <v>1500</v>
      </c>
      <c r="K920">
        <v>2</v>
      </c>
      <c r="L920">
        <v>0</v>
      </c>
      <c r="M920">
        <v>0</v>
      </c>
      <c r="N920">
        <v>0</v>
      </c>
      <c r="O920" s="64">
        <v>3000</v>
      </c>
    </row>
    <row r="921" spans="1:15">
      <c r="A921" s="63" t="s">
        <v>83</v>
      </c>
      <c r="B921" s="63" t="s">
        <v>980</v>
      </c>
      <c r="C921" s="63" t="s">
        <v>1148</v>
      </c>
      <c r="D921" s="63" t="s">
        <v>1149</v>
      </c>
      <c r="E921" s="63" t="s">
        <v>2005</v>
      </c>
      <c r="F921" s="63" t="s">
        <v>1150</v>
      </c>
      <c r="G921" s="63" t="s">
        <v>1087</v>
      </c>
      <c r="H921" s="63" t="s">
        <v>1151</v>
      </c>
      <c r="I921" s="63" t="s">
        <v>1054</v>
      </c>
      <c r="J921" s="64">
        <v>500</v>
      </c>
      <c r="K921">
        <v>2</v>
      </c>
      <c r="L921">
        <v>0</v>
      </c>
      <c r="M921">
        <v>0</v>
      </c>
      <c r="N921">
        <v>0</v>
      </c>
      <c r="O921" s="64">
        <v>1000</v>
      </c>
    </row>
    <row r="922" spans="1:15">
      <c r="A922" s="63" t="s">
        <v>83</v>
      </c>
      <c r="B922" s="63" t="s">
        <v>980</v>
      </c>
      <c r="C922" s="63" t="s">
        <v>1146</v>
      </c>
      <c r="D922" s="63" t="s">
        <v>1921</v>
      </c>
      <c r="E922" s="63" t="s">
        <v>1094</v>
      </c>
      <c r="F922" s="63" t="s">
        <v>1147</v>
      </c>
      <c r="G922" s="63" t="s">
        <v>1087</v>
      </c>
      <c r="H922" s="63" t="s">
        <v>1096</v>
      </c>
      <c r="I922" s="63" t="s">
        <v>1097</v>
      </c>
      <c r="J922" s="64">
        <v>40000</v>
      </c>
      <c r="K922">
        <v>2</v>
      </c>
      <c r="L922">
        <v>0</v>
      </c>
      <c r="M922">
        <v>1</v>
      </c>
      <c r="N922">
        <v>0</v>
      </c>
      <c r="O922" s="64">
        <v>120000</v>
      </c>
    </row>
    <row r="923" spans="1:15">
      <c r="A923" s="63" t="s">
        <v>83</v>
      </c>
      <c r="B923" s="63" t="s">
        <v>980</v>
      </c>
      <c r="C923" s="63" t="s">
        <v>1152</v>
      </c>
      <c r="D923" s="63" t="s">
        <v>1967</v>
      </c>
      <c r="E923" s="63" t="s">
        <v>1050</v>
      </c>
      <c r="F923" s="63" t="s">
        <v>1153</v>
      </c>
      <c r="G923" s="63" t="s">
        <v>1087</v>
      </c>
      <c r="H923" s="63" t="s">
        <v>1053</v>
      </c>
      <c r="I923" s="63" t="s">
        <v>1054</v>
      </c>
      <c r="J923" s="64">
        <v>1000</v>
      </c>
      <c r="K923">
        <v>2</v>
      </c>
      <c r="L923">
        <v>0</v>
      </c>
      <c r="M923">
        <v>0</v>
      </c>
      <c r="N923">
        <v>0</v>
      </c>
      <c r="O923" s="64">
        <v>2000</v>
      </c>
    </row>
    <row r="924" spans="1:15">
      <c r="A924" s="63" t="s">
        <v>83</v>
      </c>
      <c r="B924" s="63" t="s">
        <v>980</v>
      </c>
      <c r="C924" s="63" t="s">
        <v>1158</v>
      </c>
      <c r="D924" s="63" t="s">
        <v>1967</v>
      </c>
      <c r="E924" s="63" t="s">
        <v>1050</v>
      </c>
      <c r="F924" s="63" t="s">
        <v>1159</v>
      </c>
      <c r="G924" s="63" t="s">
        <v>1087</v>
      </c>
      <c r="H924" s="63" t="s">
        <v>1053</v>
      </c>
      <c r="I924" s="63" t="s">
        <v>1054</v>
      </c>
      <c r="J924" s="64">
        <v>500</v>
      </c>
      <c r="K924">
        <v>2</v>
      </c>
      <c r="L924">
        <v>0</v>
      </c>
      <c r="M924">
        <v>0</v>
      </c>
      <c r="N924">
        <v>0</v>
      </c>
      <c r="O924" s="64">
        <v>1000</v>
      </c>
    </row>
    <row r="925" spans="1:15">
      <c r="A925" s="63" t="s">
        <v>83</v>
      </c>
      <c r="B925" s="63" t="s">
        <v>980</v>
      </c>
      <c r="C925" s="63" t="s">
        <v>1236</v>
      </c>
      <c r="D925" s="63" t="s">
        <v>1149</v>
      </c>
      <c r="E925" s="63" t="s">
        <v>2005</v>
      </c>
      <c r="F925" s="63" t="s">
        <v>1237</v>
      </c>
      <c r="G925" s="63"/>
      <c r="H925" s="63" t="s">
        <v>1151</v>
      </c>
      <c r="I925" s="63" t="s">
        <v>1054</v>
      </c>
      <c r="J925" s="64">
        <v>500</v>
      </c>
      <c r="K925">
        <v>5</v>
      </c>
      <c r="L925">
        <v>0</v>
      </c>
      <c r="M925">
        <v>0</v>
      </c>
      <c r="N925">
        <v>0</v>
      </c>
      <c r="O925" s="64">
        <v>2500</v>
      </c>
    </row>
    <row r="926" spans="1:15">
      <c r="A926" s="63" t="s">
        <v>83</v>
      </c>
      <c r="B926" s="63" t="s">
        <v>980</v>
      </c>
      <c r="C926" s="63" t="s">
        <v>1169</v>
      </c>
      <c r="D926" s="63" t="s">
        <v>1921</v>
      </c>
      <c r="E926" s="63" t="s">
        <v>1094</v>
      </c>
      <c r="F926" s="63" t="s">
        <v>1170</v>
      </c>
      <c r="G926" s="63" t="s">
        <v>1087</v>
      </c>
      <c r="H926" s="63" t="s">
        <v>1096</v>
      </c>
      <c r="I926" s="63" t="s">
        <v>1097</v>
      </c>
      <c r="J926" s="64">
        <v>4000</v>
      </c>
      <c r="K926">
        <v>1</v>
      </c>
      <c r="L926">
        <v>0</v>
      </c>
      <c r="M926">
        <v>1</v>
      </c>
      <c r="N926">
        <v>0</v>
      </c>
      <c r="O926" s="64">
        <v>8000</v>
      </c>
    </row>
    <row r="927" spans="1:15">
      <c r="A927" s="63" t="s">
        <v>83</v>
      </c>
      <c r="B927" s="63" t="s">
        <v>980</v>
      </c>
      <c r="C927" s="63" t="s">
        <v>1440</v>
      </c>
      <c r="D927" s="63" t="s">
        <v>1248</v>
      </c>
      <c r="E927" s="63" t="s">
        <v>1249</v>
      </c>
      <c r="F927" s="63" t="s">
        <v>1441</v>
      </c>
      <c r="G927" s="63" t="s">
        <v>1087</v>
      </c>
      <c r="H927" s="63" t="s">
        <v>1251</v>
      </c>
      <c r="I927" s="63" t="s">
        <v>1054</v>
      </c>
      <c r="J927" s="64">
        <v>1000</v>
      </c>
      <c r="K927">
        <v>2</v>
      </c>
      <c r="L927">
        <v>0</v>
      </c>
      <c r="M927">
        <v>0</v>
      </c>
      <c r="N927">
        <v>0</v>
      </c>
      <c r="O927" s="64">
        <v>2000</v>
      </c>
    </row>
    <row r="928" spans="1:15">
      <c r="A928" s="63" t="s">
        <v>83</v>
      </c>
      <c r="B928" s="63" t="s">
        <v>980</v>
      </c>
      <c r="C928" s="63" t="s">
        <v>1093</v>
      </c>
      <c r="D928" s="63" t="s">
        <v>1921</v>
      </c>
      <c r="E928" s="63" t="s">
        <v>1094</v>
      </c>
      <c r="F928" s="63" t="s">
        <v>1095</v>
      </c>
      <c r="G928" s="63" t="s">
        <v>1087</v>
      </c>
      <c r="H928" s="63" t="s">
        <v>1096</v>
      </c>
      <c r="I928" s="63" t="s">
        <v>1097</v>
      </c>
      <c r="J928" s="64">
        <v>40000</v>
      </c>
      <c r="K928">
        <v>2</v>
      </c>
      <c r="L928">
        <v>2</v>
      </c>
      <c r="M928">
        <v>2</v>
      </c>
      <c r="N928">
        <v>2</v>
      </c>
      <c r="O928" s="64">
        <v>320000</v>
      </c>
    </row>
    <row r="929" spans="1:15">
      <c r="A929" s="63" t="s">
        <v>83</v>
      </c>
      <c r="B929" s="63" t="s">
        <v>980</v>
      </c>
      <c r="C929" s="63" t="s">
        <v>1098</v>
      </c>
      <c r="D929" s="63" t="s">
        <v>1921</v>
      </c>
      <c r="E929" s="63" t="s">
        <v>1094</v>
      </c>
      <c r="F929" s="63" t="s">
        <v>1099</v>
      </c>
      <c r="G929" s="63" t="s">
        <v>1087</v>
      </c>
      <c r="H929" s="63" t="s">
        <v>1096</v>
      </c>
      <c r="I929" s="63" t="s">
        <v>1097</v>
      </c>
      <c r="J929" s="64">
        <v>14000</v>
      </c>
      <c r="K929">
        <v>1</v>
      </c>
      <c r="L929">
        <v>0</v>
      </c>
      <c r="M929">
        <v>1</v>
      </c>
      <c r="N929">
        <v>0</v>
      </c>
      <c r="O929" s="64">
        <v>28000</v>
      </c>
    </row>
    <row r="930" spans="1:15">
      <c r="A930" s="63" t="s">
        <v>83</v>
      </c>
      <c r="B930" s="63" t="s">
        <v>980</v>
      </c>
      <c r="C930" s="63" t="s">
        <v>1156</v>
      </c>
      <c r="D930" s="63" t="s">
        <v>1967</v>
      </c>
      <c r="E930" s="63" t="s">
        <v>1050</v>
      </c>
      <c r="F930" s="63" t="s">
        <v>1157</v>
      </c>
      <c r="G930" s="63" t="s">
        <v>1087</v>
      </c>
      <c r="H930" s="63" t="s">
        <v>1053</v>
      </c>
      <c r="I930" s="63" t="s">
        <v>1054</v>
      </c>
      <c r="J930" s="64">
        <v>3000</v>
      </c>
      <c r="K930">
        <v>2</v>
      </c>
      <c r="L930">
        <v>0</v>
      </c>
      <c r="M930">
        <v>0</v>
      </c>
      <c r="N930">
        <v>0</v>
      </c>
      <c r="O930" s="64">
        <v>6000</v>
      </c>
    </row>
    <row r="931" spans="1:15">
      <c r="A931" s="63" t="s">
        <v>77</v>
      </c>
      <c r="B931" s="63" t="s">
        <v>889</v>
      </c>
      <c r="C931" s="63" t="s">
        <v>1102</v>
      </c>
      <c r="D931" s="63" t="s">
        <v>1906</v>
      </c>
      <c r="E931" s="63" t="s">
        <v>1067</v>
      </c>
      <c r="F931" s="63" t="s">
        <v>1104</v>
      </c>
      <c r="G931" s="63" t="s">
        <v>1105</v>
      </c>
      <c r="H931" s="63" t="s">
        <v>1070</v>
      </c>
      <c r="I931" s="63" t="s">
        <v>1054</v>
      </c>
      <c r="J931" s="64">
        <v>200</v>
      </c>
      <c r="K931">
        <v>10</v>
      </c>
      <c r="L931">
        <v>10</v>
      </c>
      <c r="M931">
        <v>10</v>
      </c>
      <c r="N931">
        <v>10</v>
      </c>
      <c r="O931" s="64">
        <v>8000</v>
      </c>
    </row>
    <row r="932" spans="1:15">
      <c r="A932" s="63" t="s">
        <v>77</v>
      </c>
      <c r="B932" s="63" t="s">
        <v>889</v>
      </c>
      <c r="C932" s="63" t="s">
        <v>1049</v>
      </c>
      <c r="D932" s="63" t="s">
        <v>1965</v>
      </c>
      <c r="E932" s="63" t="s">
        <v>1050</v>
      </c>
      <c r="F932" s="63" t="s">
        <v>1051</v>
      </c>
      <c r="G932" s="63" t="s">
        <v>1052</v>
      </c>
      <c r="H932" s="63" t="s">
        <v>1053</v>
      </c>
      <c r="I932" s="63" t="s">
        <v>1054</v>
      </c>
      <c r="J932" s="64">
        <v>50</v>
      </c>
      <c r="K932">
        <v>1</v>
      </c>
      <c r="L932">
        <v>1</v>
      </c>
      <c r="M932">
        <v>1</v>
      </c>
      <c r="N932">
        <v>1</v>
      </c>
      <c r="O932" s="64">
        <v>200</v>
      </c>
    </row>
    <row r="933" spans="1:15">
      <c r="A933" s="63" t="s">
        <v>77</v>
      </c>
      <c r="B933" s="63" t="s">
        <v>889</v>
      </c>
      <c r="C933" s="63" t="s">
        <v>1171</v>
      </c>
      <c r="D933" s="63" t="s">
        <v>1967</v>
      </c>
      <c r="E933" s="63" t="s">
        <v>1050</v>
      </c>
      <c r="F933" s="63" t="s">
        <v>1172</v>
      </c>
      <c r="G933" s="63" t="s">
        <v>1052</v>
      </c>
      <c r="H933" s="63" t="s">
        <v>1053</v>
      </c>
      <c r="I933" s="63" t="s">
        <v>1054</v>
      </c>
      <c r="J933" s="64">
        <v>150</v>
      </c>
      <c r="K933">
        <v>2</v>
      </c>
      <c r="L933">
        <v>0</v>
      </c>
      <c r="M933">
        <v>2</v>
      </c>
      <c r="N933">
        <v>0</v>
      </c>
      <c r="O933" s="64">
        <v>600</v>
      </c>
    </row>
    <row r="934" spans="1:15">
      <c r="A934" s="63" t="s">
        <v>77</v>
      </c>
      <c r="B934" s="63" t="s">
        <v>889</v>
      </c>
      <c r="C934" s="63" t="s">
        <v>1271</v>
      </c>
      <c r="D934" s="63" t="s">
        <v>1967</v>
      </c>
      <c r="E934" s="63" t="s">
        <v>1050</v>
      </c>
      <c r="F934" s="63" t="s">
        <v>1272</v>
      </c>
      <c r="G934" s="63" t="s">
        <v>1087</v>
      </c>
      <c r="H934" s="63" t="s">
        <v>1053</v>
      </c>
      <c r="I934" s="63" t="s">
        <v>1054</v>
      </c>
      <c r="J934" s="64">
        <v>2000</v>
      </c>
      <c r="K934">
        <v>2</v>
      </c>
      <c r="L934">
        <v>0</v>
      </c>
      <c r="M934">
        <v>0</v>
      </c>
      <c r="N934">
        <v>0</v>
      </c>
      <c r="O934" s="64">
        <v>4000</v>
      </c>
    </row>
    <row r="935" spans="1:15">
      <c r="A935" s="63" t="s">
        <v>77</v>
      </c>
      <c r="B935" s="63" t="s">
        <v>889</v>
      </c>
      <c r="C935" s="63" t="s">
        <v>1215</v>
      </c>
      <c r="D935" s="63" t="s">
        <v>1967</v>
      </c>
      <c r="E935" s="63" t="s">
        <v>1050</v>
      </c>
      <c r="F935" s="63" t="s">
        <v>1216</v>
      </c>
      <c r="G935" s="63" t="s">
        <v>1217</v>
      </c>
      <c r="H935" s="63" t="s">
        <v>1053</v>
      </c>
      <c r="I935" s="63" t="s">
        <v>1054</v>
      </c>
      <c r="J935" s="64">
        <v>200</v>
      </c>
      <c r="K935">
        <v>1</v>
      </c>
      <c r="L935">
        <v>0</v>
      </c>
      <c r="M935">
        <v>1</v>
      </c>
      <c r="N935">
        <v>0</v>
      </c>
      <c r="O935" s="64">
        <v>400</v>
      </c>
    </row>
    <row r="936" spans="1:15">
      <c r="A936" s="63" t="s">
        <v>77</v>
      </c>
      <c r="B936" s="63" t="s">
        <v>889</v>
      </c>
      <c r="C936" s="63" t="s">
        <v>1263</v>
      </c>
      <c r="D936" s="63" t="s">
        <v>1913</v>
      </c>
      <c r="E936" s="63" t="s">
        <v>2002</v>
      </c>
      <c r="F936" s="63" t="s">
        <v>1264</v>
      </c>
      <c r="G936" s="63" t="s">
        <v>1058</v>
      </c>
      <c r="H936" s="63" t="s">
        <v>1092</v>
      </c>
      <c r="I936" s="63" t="s">
        <v>1054</v>
      </c>
      <c r="J936" s="64">
        <v>400</v>
      </c>
      <c r="K936">
        <v>10</v>
      </c>
      <c r="L936">
        <v>5</v>
      </c>
      <c r="M936">
        <v>10</v>
      </c>
      <c r="N936">
        <v>5</v>
      </c>
      <c r="O936" s="64">
        <v>12000</v>
      </c>
    </row>
    <row r="937" spans="1:15">
      <c r="A937" s="63" t="s">
        <v>77</v>
      </c>
      <c r="B937" s="63" t="s">
        <v>889</v>
      </c>
      <c r="C937" s="63" t="s">
        <v>1060</v>
      </c>
      <c r="D937" s="63" t="s">
        <v>1061</v>
      </c>
      <c r="E937" s="63" t="s">
        <v>1050</v>
      </c>
      <c r="F937" s="63" t="s">
        <v>1062</v>
      </c>
      <c r="G937" s="63" t="s">
        <v>1063</v>
      </c>
      <c r="H937" s="63" t="s">
        <v>1064</v>
      </c>
      <c r="I937" s="63" t="s">
        <v>1054</v>
      </c>
      <c r="J937" s="64">
        <v>300</v>
      </c>
      <c r="K937">
        <v>3</v>
      </c>
      <c r="L937">
        <v>3</v>
      </c>
      <c r="M937">
        <v>3</v>
      </c>
      <c r="N937">
        <v>3</v>
      </c>
      <c r="O937" s="64">
        <v>3600</v>
      </c>
    </row>
    <row r="938" spans="1:15">
      <c r="A938" s="63" t="s">
        <v>77</v>
      </c>
      <c r="B938" s="63" t="s">
        <v>892</v>
      </c>
      <c r="C938" s="63" t="s">
        <v>1102</v>
      </c>
      <c r="D938" s="63" t="s">
        <v>1906</v>
      </c>
      <c r="E938" s="63" t="s">
        <v>1067</v>
      </c>
      <c r="F938" s="63" t="s">
        <v>1104</v>
      </c>
      <c r="G938" s="63" t="s">
        <v>1105</v>
      </c>
      <c r="H938" s="63" t="s">
        <v>1070</v>
      </c>
      <c r="I938" s="63" t="s">
        <v>1054</v>
      </c>
      <c r="J938" s="64">
        <v>200</v>
      </c>
      <c r="K938">
        <v>10</v>
      </c>
      <c r="L938">
        <v>10</v>
      </c>
      <c r="M938">
        <v>10</v>
      </c>
      <c r="N938">
        <v>10</v>
      </c>
      <c r="O938" s="64">
        <v>8000</v>
      </c>
    </row>
    <row r="939" spans="1:15">
      <c r="A939" s="63" t="s">
        <v>77</v>
      </c>
      <c r="B939" s="63" t="s">
        <v>892</v>
      </c>
      <c r="C939" s="63" t="s">
        <v>1049</v>
      </c>
      <c r="D939" s="63" t="s">
        <v>1965</v>
      </c>
      <c r="E939" s="63" t="s">
        <v>1050</v>
      </c>
      <c r="F939" s="63" t="s">
        <v>1051</v>
      </c>
      <c r="G939" s="63" t="s">
        <v>1052</v>
      </c>
      <c r="H939" s="63" t="s">
        <v>1053</v>
      </c>
      <c r="I939" s="63" t="s">
        <v>1054</v>
      </c>
      <c r="J939" s="64">
        <v>50</v>
      </c>
      <c r="K939">
        <v>1</v>
      </c>
      <c r="L939">
        <v>2</v>
      </c>
      <c r="M939">
        <v>0</v>
      </c>
      <c r="N939">
        <v>2</v>
      </c>
      <c r="O939" s="64">
        <v>250</v>
      </c>
    </row>
    <row r="940" spans="1:15">
      <c r="A940" s="63" t="s">
        <v>77</v>
      </c>
      <c r="B940" s="63" t="s">
        <v>892</v>
      </c>
      <c r="C940" s="63" t="s">
        <v>1075</v>
      </c>
      <c r="D940" s="63" t="s">
        <v>1965</v>
      </c>
      <c r="E940" s="63" t="s">
        <v>1050</v>
      </c>
      <c r="F940" s="63" t="s">
        <v>1076</v>
      </c>
      <c r="G940" s="63" t="s">
        <v>1052</v>
      </c>
      <c r="H940" s="63" t="s">
        <v>1053</v>
      </c>
      <c r="I940" s="63" t="s">
        <v>1054</v>
      </c>
      <c r="J940" s="64">
        <v>500</v>
      </c>
      <c r="K940">
        <v>1</v>
      </c>
      <c r="L940">
        <v>1</v>
      </c>
      <c r="M940">
        <v>0</v>
      </c>
      <c r="N940">
        <v>1</v>
      </c>
      <c r="O940" s="64">
        <v>1500</v>
      </c>
    </row>
    <row r="941" spans="1:15">
      <c r="A941" s="63" t="s">
        <v>77</v>
      </c>
      <c r="B941" s="63" t="s">
        <v>892</v>
      </c>
      <c r="C941" s="63" t="s">
        <v>1185</v>
      </c>
      <c r="D941" s="63" t="s">
        <v>1965</v>
      </c>
      <c r="E941" s="63" t="s">
        <v>1050</v>
      </c>
      <c r="F941" s="63" t="s">
        <v>1186</v>
      </c>
      <c r="G941" s="63" t="s">
        <v>1087</v>
      </c>
      <c r="H941" s="63" t="s">
        <v>1053</v>
      </c>
      <c r="I941" s="63" t="s">
        <v>1054</v>
      </c>
      <c r="J941" s="64">
        <v>40</v>
      </c>
      <c r="K941">
        <v>10</v>
      </c>
      <c r="L941">
        <v>5</v>
      </c>
      <c r="M941">
        <v>5</v>
      </c>
      <c r="N941">
        <v>10</v>
      </c>
      <c r="O941" s="64">
        <v>1200</v>
      </c>
    </row>
    <row r="942" spans="1:15">
      <c r="A942" s="63" t="s">
        <v>77</v>
      </c>
      <c r="B942" s="63" t="s">
        <v>892</v>
      </c>
      <c r="C942" s="63" t="s">
        <v>1189</v>
      </c>
      <c r="D942" s="63" t="s">
        <v>1965</v>
      </c>
      <c r="E942" s="63" t="s">
        <v>1050</v>
      </c>
      <c r="F942" s="63" t="s">
        <v>1190</v>
      </c>
      <c r="G942" s="63" t="s">
        <v>1087</v>
      </c>
      <c r="H942" s="63" t="s">
        <v>1053</v>
      </c>
      <c r="I942" s="63" t="s">
        <v>1054</v>
      </c>
      <c r="J942" s="64">
        <v>80</v>
      </c>
      <c r="K942">
        <v>2</v>
      </c>
      <c r="L942">
        <v>1</v>
      </c>
      <c r="M942">
        <v>0</v>
      </c>
      <c r="N942">
        <v>1</v>
      </c>
      <c r="O942" s="64">
        <v>320</v>
      </c>
    </row>
    <row r="943" spans="1:15">
      <c r="A943" s="63" t="s">
        <v>77</v>
      </c>
      <c r="B943" s="63" t="s">
        <v>892</v>
      </c>
      <c r="C943" s="63" t="s">
        <v>1108</v>
      </c>
      <c r="D943" s="63" t="s">
        <v>1965</v>
      </c>
      <c r="E943" s="63" t="s">
        <v>1050</v>
      </c>
      <c r="F943" s="63" t="s">
        <v>1109</v>
      </c>
      <c r="G943" s="63" t="s">
        <v>1052</v>
      </c>
      <c r="H943" s="63" t="s">
        <v>1053</v>
      </c>
      <c r="I943" s="63" t="s">
        <v>1054</v>
      </c>
      <c r="J943" s="64">
        <v>600</v>
      </c>
      <c r="K943">
        <v>1</v>
      </c>
      <c r="L943">
        <v>0</v>
      </c>
      <c r="M943">
        <v>1</v>
      </c>
      <c r="N943">
        <v>1</v>
      </c>
      <c r="O943" s="64">
        <v>1800</v>
      </c>
    </row>
    <row r="944" spans="1:15">
      <c r="A944" s="63" t="s">
        <v>77</v>
      </c>
      <c r="B944" s="63" t="s">
        <v>892</v>
      </c>
      <c r="C944" s="63" t="s">
        <v>1160</v>
      </c>
      <c r="D944" s="63" t="s">
        <v>1967</v>
      </c>
      <c r="E944" s="63" t="s">
        <v>1050</v>
      </c>
      <c r="F944" s="63" t="s">
        <v>1161</v>
      </c>
      <c r="G944" s="63" t="s">
        <v>1087</v>
      </c>
      <c r="H944" s="63" t="s">
        <v>1053</v>
      </c>
      <c r="I944" s="63" t="s">
        <v>1054</v>
      </c>
      <c r="J944" s="64">
        <v>1000</v>
      </c>
      <c r="K944">
        <v>2</v>
      </c>
      <c r="L944">
        <v>0</v>
      </c>
      <c r="M944">
        <v>2</v>
      </c>
      <c r="N944">
        <v>0</v>
      </c>
      <c r="O944" s="64">
        <v>4000</v>
      </c>
    </row>
    <row r="945" spans="1:15">
      <c r="A945" s="63" t="s">
        <v>77</v>
      </c>
      <c r="B945" s="63" t="s">
        <v>895</v>
      </c>
      <c r="C945" s="63" t="s">
        <v>1102</v>
      </c>
      <c r="D945" s="63" t="s">
        <v>1906</v>
      </c>
      <c r="E945" s="63" t="s">
        <v>1067</v>
      </c>
      <c r="F945" s="63" t="s">
        <v>1104</v>
      </c>
      <c r="G945" s="63" t="s">
        <v>1105</v>
      </c>
      <c r="H945" s="63" t="s">
        <v>1070</v>
      </c>
      <c r="I945" s="63" t="s">
        <v>1054</v>
      </c>
      <c r="J945" s="64">
        <v>200</v>
      </c>
      <c r="K945">
        <v>10</v>
      </c>
      <c r="L945">
        <v>10</v>
      </c>
      <c r="M945">
        <v>10</v>
      </c>
      <c r="N945">
        <v>10</v>
      </c>
      <c r="O945" s="64">
        <v>8000</v>
      </c>
    </row>
    <row r="946" spans="1:15">
      <c r="A946" s="63" t="s">
        <v>77</v>
      </c>
      <c r="B946" s="63" t="s">
        <v>895</v>
      </c>
      <c r="C946" s="63" t="s">
        <v>1377</v>
      </c>
      <c r="D946" s="63" t="s">
        <v>1378</v>
      </c>
      <c r="E946" s="63" t="s">
        <v>1297</v>
      </c>
      <c r="F946" s="63" t="s">
        <v>1379</v>
      </c>
      <c r="G946" s="63" t="s">
        <v>1087</v>
      </c>
      <c r="H946" s="63" t="s">
        <v>1380</v>
      </c>
      <c r="I946" s="63" t="s">
        <v>1097</v>
      </c>
      <c r="J946" s="64">
        <v>1000</v>
      </c>
      <c r="K946">
        <v>2</v>
      </c>
      <c r="L946">
        <v>4</v>
      </c>
      <c r="M946">
        <v>6</v>
      </c>
      <c r="N946">
        <v>5</v>
      </c>
      <c r="O946" s="64">
        <v>17000</v>
      </c>
    </row>
    <row r="947" spans="1:15">
      <c r="A947" s="63" t="s">
        <v>77</v>
      </c>
      <c r="B947" s="63" t="s">
        <v>895</v>
      </c>
      <c r="C947" s="63" t="s">
        <v>1475</v>
      </c>
      <c r="D947" s="63" t="s">
        <v>1476</v>
      </c>
      <c r="E947" s="63" t="s">
        <v>1476</v>
      </c>
      <c r="F947" s="63" t="s">
        <v>1477</v>
      </c>
      <c r="G947" s="63" t="s">
        <v>1087</v>
      </c>
      <c r="H947" s="63" t="s">
        <v>1478</v>
      </c>
      <c r="I947" s="63" t="s">
        <v>1097</v>
      </c>
      <c r="J947" s="64">
        <v>2000</v>
      </c>
      <c r="K947">
        <v>1</v>
      </c>
      <c r="L947">
        <v>0</v>
      </c>
      <c r="M947">
        <v>0</v>
      </c>
      <c r="N947">
        <v>0</v>
      </c>
      <c r="O947" s="64">
        <v>2000</v>
      </c>
    </row>
    <row r="948" spans="1:15">
      <c r="A948" s="63" t="s">
        <v>77</v>
      </c>
      <c r="B948" s="63" t="s">
        <v>895</v>
      </c>
      <c r="C948" s="63" t="s">
        <v>1328</v>
      </c>
      <c r="D948" s="63" t="s">
        <v>1967</v>
      </c>
      <c r="E948" s="63" t="s">
        <v>1050</v>
      </c>
      <c r="F948" s="63" t="s">
        <v>1329</v>
      </c>
      <c r="G948" s="63" t="s">
        <v>1087</v>
      </c>
      <c r="H948" s="63" t="s">
        <v>1053</v>
      </c>
      <c r="I948" s="63" t="s">
        <v>1054</v>
      </c>
      <c r="J948" s="64">
        <v>100</v>
      </c>
      <c r="K948">
        <v>4</v>
      </c>
      <c r="L948">
        <v>2</v>
      </c>
      <c r="M948">
        <v>2</v>
      </c>
      <c r="N948">
        <v>4</v>
      </c>
      <c r="O948" s="64">
        <v>1200</v>
      </c>
    </row>
    <row r="949" spans="1:15">
      <c r="A949" s="63" t="s">
        <v>77</v>
      </c>
      <c r="B949" s="63" t="s">
        <v>895</v>
      </c>
      <c r="C949" s="63" t="s">
        <v>1383</v>
      </c>
      <c r="D949" s="63" t="s">
        <v>1378</v>
      </c>
      <c r="E949" s="63" t="s">
        <v>1297</v>
      </c>
      <c r="F949" s="63" t="s">
        <v>1384</v>
      </c>
      <c r="G949" s="63" t="s">
        <v>1087</v>
      </c>
      <c r="H949" s="63" t="s">
        <v>1380</v>
      </c>
      <c r="I949" s="63" t="s">
        <v>1097</v>
      </c>
      <c r="J949" s="64">
        <v>45000</v>
      </c>
      <c r="K949">
        <v>1</v>
      </c>
      <c r="L949">
        <v>0</v>
      </c>
      <c r="M949">
        <v>0</v>
      </c>
      <c r="N949">
        <v>1</v>
      </c>
      <c r="O949" s="64">
        <v>90000</v>
      </c>
    </row>
    <row r="950" spans="1:15">
      <c r="A950" s="63" t="s">
        <v>77</v>
      </c>
      <c r="B950" s="63" t="s">
        <v>895</v>
      </c>
      <c r="C950" s="63" t="s">
        <v>1352</v>
      </c>
      <c r="D950" s="63" t="s">
        <v>1253</v>
      </c>
      <c r="E950" s="63" t="s">
        <v>1254</v>
      </c>
      <c r="F950" s="63" t="s">
        <v>1353</v>
      </c>
      <c r="G950" s="63" t="s">
        <v>1058</v>
      </c>
      <c r="H950" s="63" t="s">
        <v>1256</v>
      </c>
      <c r="I950" s="63" t="s">
        <v>1054</v>
      </c>
      <c r="J950" s="64">
        <v>250</v>
      </c>
      <c r="K950">
        <v>10</v>
      </c>
      <c r="L950">
        <v>8</v>
      </c>
      <c r="M950">
        <v>10</v>
      </c>
      <c r="N950">
        <v>8</v>
      </c>
      <c r="O950" s="64">
        <v>9000</v>
      </c>
    </row>
    <row r="951" spans="1:15">
      <c r="A951" s="63" t="s">
        <v>77</v>
      </c>
      <c r="B951" s="63" t="s">
        <v>895</v>
      </c>
      <c r="C951" s="63" t="s">
        <v>1655</v>
      </c>
      <c r="D951" s="63" t="s">
        <v>1274</v>
      </c>
      <c r="E951" s="63" t="s">
        <v>1275</v>
      </c>
      <c r="F951" s="63" t="s">
        <v>1656</v>
      </c>
      <c r="G951" s="63" t="s">
        <v>1087</v>
      </c>
      <c r="H951" s="63" t="s">
        <v>1277</v>
      </c>
      <c r="I951" s="63" t="s">
        <v>1054</v>
      </c>
      <c r="J951" s="64">
        <v>600</v>
      </c>
      <c r="K951">
        <v>4</v>
      </c>
      <c r="L951">
        <v>2</v>
      </c>
      <c r="M951">
        <v>4</v>
      </c>
      <c r="N951">
        <v>0</v>
      </c>
      <c r="O951" s="64">
        <v>6000</v>
      </c>
    </row>
    <row r="952" spans="1:15">
      <c r="A952" s="63" t="s">
        <v>77</v>
      </c>
      <c r="B952" s="63" t="s">
        <v>895</v>
      </c>
      <c r="C952" s="63" t="s">
        <v>1542</v>
      </c>
      <c r="D952" s="63" t="s">
        <v>1913</v>
      </c>
      <c r="E952" s="63" t="s">
        <v>2002</v>
      </c>
      <c r="F952" s="63" t="s">
        <v>1543</v>
      </c>
      <c r="G952" s="63" t="s">
        <v>1058</v>
      </c>
      <c r="H952" s="63" t="s">
        <v>1092</v>
      </c>
      <c r="I952" s="63" t="s">
        <v>1054</v>
      </c>
      <c r="J952" s="64">
        <v>300</v>
      </c>
      <c r="K952">
        <v>5</v>
      </c>
      <c r="L952">
        <v>5</v>
      </c>
      <c r="M952">
        <v>6</v>
      </c>
      <c r="N952">
        <v>0</v>
      </c>
      <c r="O952" s="64">
        <v>4800</v>
      </c>
    </row>
    <row r="953" spans="1:15">
      <c r="A953" s="63" t="s">
        <v>77</v>
      </c>
      <c r="B953" s="63" t="s">
        <v>902</v>
      </c>
      <c r="C953" s="63" t="s">
        <v>1405</v>
      </c>
      <c r="D953" s="63" t="s">
        <v>1912</v>
      </c>
      <c r="E953" s="63" t="s">
        <v>2007</v>
      </c>
      <c r="F953" s="63" t="s">
        <v>1406</v>
      </c>
      <c r="G953" s="63" t="s">
        <v>1087</v>
      </c>
      <c r="H953" s="63" t="s">
        <v>1268</v>
      </c>
      <c r="I953" s="63" t="s">
        <v>1054</v>
      </c>
      <c r="J953" s="64">
        <v>3000</v>
      </c>
      <c r="K953">
        <v>6</v>
      </c>
      <c r="L953">
        <v>3</v>
      </c>
      <c r="M953">
        <v>0</v>
      </c>
      <c r="N953">
        <v>6</v>
      </c>
      <c r="O953" s="64">
        <v>45000</v>
      </c>
    </row>
    <row r="954" spans="1:15">
      <c r="A954" s="63" t="s">
        <v>77</v>
      </c>
      <c r="B954" s="63" t="s">
        <v>902</v>
      </c>
      <c r="C954" s="63" t="s">
        <v>1657</v>
      </c>
      <c r="D954" s="63" t="s">
        <v>1142</v>
      </c>
      <c r="E954" s="63" t="s">
        <v>2004</v>
      </c>
      <c r="F954" s="63" t="s">
        <v>1658</v>
      </c>
      <c r="G954" s="63" t="s">
        <v>1087</v>
      </c>
      <c r="H954" s="63" t="s">
        <v>1145</v>
      </c>
      <c r="I954" s="63" t="s">
        <v>1054</v>
      </c>
      <c r="J954" s="64">
        <v>3000</v>
      </c>
      <c r="K954">
        <v>3</v>
      </c>
      <c r="L954">
        <v>0</v>
      </c>
      <c r="M954">
        <v>0</v>
      </c>
      <c r="N954">
        <v>0</v>
      </c>
      <c r="O954" s="64">
        <v>9000</v>
      </c>
    </row>
    <row r="955" spans="1:15">
      <c r="A955" s="63" t="s">
        <v>77</v>
      </c>
      <c r="B955" s="63" t="s">
        <v>902</v>
      </c>
      <c r="C955" s="63" t="s">
        <v>1179</v>
      </c>
      <c r="D955" s="63" t="s">
        <v>1965</v>
      </c>
      <c r="E955" s="63" t="s">
        <v>1050</v>
      </c>
      <c r="F955" s="63" t="s">
        <v>1180</v>
      </c>
      <c r="G955" s="63" t="s">
        <v>1087</v>
      </c>
      <c r="H955" s="63" t="s">
        <v>1053</v>
      </c>
      <c r="I955" s="63" t="s">
        <v>1054</v>
      </c>
      <c r="J955" s="64">
        <v>900</v>
      </c>
      <c r="K955">
        <v>2</v>
      </c>
      <c r="L955">
        <v>0</v>
      </c>
      <c r="M955">
        <v>0</v>
      </c>
      <c r="N955">
        <v>0</v>
      </c>
      <c r="O955" s="64">
        <v>1800</v>
      </c>
    </row>
    <row r="956" spans="1:15">
      <c r="A956" s="63" t="s">
        <v>77</v>
      </c>
      <c r="B956" s="63" t="s">
        <v>902</v>
      </c>
      <c r="C956" s="63" t="s">
        <v>1554</v>
      </c>
      <c r="D956" s="63" t="s">
        <v>1916</v>
      </c>
      <c r="E956" s="63" t="s">
        <v>1056</v>
      </c>
      <c r="F956" s="63" t="s">
        <v>1555</v>
      </c>
      <c r="G956" s="63" t="s">
        <v>1087</v>
      </c>
      <c r="H956" s="63" t="s">
        <v>1059</v>
      </c>
      <c r="I956" s="63" t="s">
        <v>1054</v>
      </c>
      <c r="J956" s="64">
        <v>450</v>
      </c>
      <c r="K956">
        <v>2</v>
      </c>
      <c r="L956">
        <v>1</v>
      </c>
      <c r="M956">
        <v>1</v>
      </c>
      <c r="N956">
        <v>2</v>
      </c>
      <c r="O956" s="64">
        <v>2700</v>
      </c>
    </row>
    <row r="957" spans="1:15">
      <c r="A957" s="63" t="s">
        <v>77</v>
      </c>
      <c r="B957" s="63" t="s">
        <v>902</v>
      </c>
      <c r="C957" s="63" t="s">
        <v>1659</v>
      </c>
      <c r="D957" s="63" t="s">
        <v>1462</v>
      </c>
      <c r="E957" s="63" t="s">
        <v>2013</v>
      </c>
      <c r="F957" s="63" t="s">
        <v>1660</v>
      </c>
      <c r="G957" s="63" t="s">
        <v>1087</v>
      </c>
      <c r="H957" s="63" t="s">
        <v>1464</v>
      </c>
      <c r="I957" s="63" t="s">
        <v>1097</v>
      </c>
      <c r="J957" s="64">
        <v>30000</v>
      </c>
      <c r="K957">
        <v>0</v>
      </c>
      <c r="L957">
        <v>1</v>
      </c>
      <c r="M957">
        <v>0</v>
      </c>
      <c r="N957">
        <v>0</v>
      </c>
      <c r="O957" s="64">
        <v>30000</v>
      </c>
    </row>
    <row r="958" spans="1:15">
      <c r="A958" s="63" t="s">
        <v>77</v>
      </c>
      <c r="B958" s="63" t="s">
        <v>902</v>
      </c>
      <c r="C958" s="63" t="s">
        <v>1373</v>
      </c>
      <c r="D958" s="63" t="s">
        <v>1374</v>
      </c>
      <c r="E958" s="63" t="s">
        <v>2009</v>
      </c>
      <c r="F958" s="63" t="s">
        <v>1375</v>
      </c>
      <c r="G958" s="63" t="s">
        <v>1087</v>
      </c>
      <c r="H958" s="63" t="s">
        <v>1376</v>
      </c>
      <c r="I958" s="63" t="s">
        <v>1089</v>
      </c>
      <c r="J958" s="64">
        <v>6000</v>
      </c>
      <c r="K958">
        <v>1</v>
      </c>
      <c r="L958">
        <v>0</v>
      </c>
      <c r="M958">
        <v>0</v>
      </c>
      <c r="N958">
        <v>0</v>
      </c>
      <c r="O958" s="64">
        <v>6000</v>
      </c>
    </row>
    <row r="959" spans="1:15">
      <c r="A959" s="63" t="s">
        <v>77</v>
      </c>
      <c r="B959" s="63" t="s">
        <v>902</v>
      </c>
      <c r="C959" s="63" t="s">
        <v>1158</v>
      </c>
      <c r="D959" s="63" t="s">
        <v>1967</v>
      </c>
      <c r="E959" s="63" t="s">
        <v>1050</v>
      </c>
      <c r="F959" s="63" t="s">
        <v>1159</v>
      </c>
      <c r="G959" s="63" t="s">
        <v>1087</v>
      </c>
      <c r="H959" s="63" t="s">
        <v>1053</v>
      </c>
      <c r="I959" s="63" t="s">
        <v>1054</v>
      </c>
      <c r="J959" s="64">
        <v>500</v>
      </c>
      <c r="K959">
        <v>1</v>
      </c>
      <c r="L959">
        <v>2</v>
      </c>
      <c r="M959">
        <v>0</v>
      </c>
      <c r="N959">
        <v>0</v>
      </c>
      <c r="O959" s="64">
        <v>1500</v>
      </c>
    </row>
    <row r="960" spans="1:15">
      <c r="A960" s="63" t="s">
        <v>77</v>
      </c>
      <c r="B960" s="63" t="s">
        <v>902</v>
      </c>
      <c r="C960" s="63" t="s">
        <v>1102</v>
      </c>
      <c r="D960" s="63" t="s">
        <v>1906</v>
      </c>
      <c r="E960" s="63" t="s">
        <v>1067</v>
      </c>
      <c r="F960" s="63" t="s">
        <v>1104</v>
      </c>
      <c r="G960" s="63" t="s">
        <v>1105</v>
      </c>
      <c r="H960" s="63" t="s">
        <v>1070</v>
      </c>
      <c r="I960" s="63" t="s">
        <v>1054</v>
      </c>
      <c r="J960" s="64">
        <v>200</v>
      </c>
      <c r="K960">
        <v>20</v>
      </c>
      <c r="L960">
        <v>10</v>
      </c>
      <c r="M960">
        <v>20</v>
      </c>
      <c r="N960">
        <v>10</v>
      </c>
      <c r="O960" s="64">
        <v>12000</v>
      </c>
    </row>
    <row r="961" spans="1:15">
      <c r="A961" s="63" t="s">
        <v>77</v>
      </c>
      <c r="B961" s="63" t="s">
        <v>899</v>
      </c>
      <c r="C961" s="63" t="s">
        <v>1049</v>
      </c>
      <c r="D961" s="63" t="s">
        <v>1965</v>
      </c>
      <c r="E961" s="63" t="s">
        <v>1050</v>
      </c>
      <c r="F961" s="63" t="s">
        <v>1051</v>
      </c>
      <c r="G961" s="63" t="s">
        <v>1052</v>
      </c>
      <c r="H961" s="63" t="s">
        <v>1053</v>
      </c>
      <c r="I961" s="63" t="s">
        <v>1054</v>
      </c>
      <c r="J961" s="64">
        <v>50</v>
      </c>
      <c r="K961">
        <v>1</v>
      </c>
      <c r="L961">
        <v>0</v>
      </c>
      <c r="M961">
        <v>1</v>
      </c>
      <c r="N961">
        <v>0</v>
      </c>
      <c r="O961" s="64">
        <v>100</v>
      </c>
    </row>
    <row r="962" spans="1:15">
      <c r="A962" s="63" t="s">
        <v>77</v>
      </c>
      <c r="B962" s="63" t="s">
        <v>899</v>
      </c>
      <c r="C962" s="63" t="s">
        <v>1075</v>
      </c>
      <c r="D962" s="63" t="s">
        <v>1965</v>
      </c>
      <c r="E962" s="63" t="s">
        <v>1050</v>
      </c>
      <c r="F962" s="63" t="s">
        <v>1076</v>
      </c>
      <c r="G962" s="63" t="s">
        <v>1052</v>
      </c>
      <c r="H962" s="63" t="s">
        <v>1053</v>
      </c>
      <c r="I962" s="63" t="s">
        <v>1054</v>
      </c>
      <c r="J962" s="64">
        <v>500</v>
      </c>
      <c r="K962">
        <v>1</v>
      </c>
      <c r="L962">
        <v>0</v>
      </c>
      <c r="M962">
        <v>1</v>
      </c>
      <c r="N962">
        <v>0</v>
      </c>
      <c r="O962" s="64">
        <v>1000</v>
      </c>
    </row>
    <row r="963" spans="1:15">
      <c r="A963" s="63" t="s">
        <v>77</v>
      </c>
      <c r="B963" s="63" t="s">
        <v>899</v>
      </c>
      <c r="C963" s="63" t="s">
        <v>1082</v>
      </c>
      <c r="D963" s="63" t="s">
        <v>1066</v>
      </c>
      <c r="E963" s="63" t="s">
        <v>1067</v>
      </c>
      <c r="F963" s="63" t="s">
        <v>1083</v>
      </c>
      <c r="G963" s="63" t="s">
        <v>1058</v>
      </c>
      <c r="H963" s="63" t="s">
        <v>1070</v>
      </c>
      <c r="I963" s="63" t="s">
        <v>1054</v>
      </c>
      <c r="J963" s="64">
        <v>200</v>
      </c>
      <c r="K963">
        <v>5</v>
      </c>
      <c r="L963">
        <v>5</v>
      </c>
      <c r="M963">
        <v>5</v>
      </c>
      <c r="N963">
        <v>5</v>
      </c>
      <c r="O963" s="64">
        <v>4000</v>
      </c>
    </row>
    <row r="964" spans="1:15">
      <c r="A964" s="63" t="s">
        <v>77</v>
      </c>
      <c r="B964" s="63" t="s">
        <v>899</v>
      </c>
      <c r="C964" s="63" t="s">
        <v>1065</v>
      </c>
      <c r="D964" s="63" t="s">
        <v>1906</v>
      </c>
      <c r="E964" s="63" t="s">
        <v>1067</v>
      </c>
      <c r="F964" s="63" t="s">
        <v>1068</v>
      </c>
      <c r="G964" s="63" t="s">
        <v>1069</v>
      </c>
      <c r="H964" s="63" t="s">
        <v>1070</v>
      </c>
      <c r="I964" s="63" t="s">
        <v>1054</v>
      </c>
      <c r="J964" s="64">
        <v>270</v>
      </c>
      <c r="K964">
        <v>10</v>
      </c>
      <c r="L964">
        <v>10</v>
      </c>
      <c r="M964">
        <v>10</v>
      </c>
      <c r="N964">
        <v>10</v>
      </c>
      <c r="O964" s="64">
        <v>10800</v>
      </c>
    </row>
    <row r="965" spans="1:15">
      <c r="A965" s="63" t="s">
        <v>77</v>
      </c>
      <c r="B965" s="63" t="s">
        <v>899</v>
      </c>
      <c r="C965" s="63" t="s">
        <v>1084</v>
      </c>
      <c r="D965" s="63" t="s">
        <v>1085</v>
      </c>
      <c r="E965" s="63" t="s">
        <v>1085</v>
      </c>
      <c r="F965" s="63" t="s">
        <v>1086</v>
      </c>
      <c r="G965" s="63" t="s">
        <v>1087</v>
      </c>
      <c r="H965" s="63" t="s">
        <v>1088</v>
      </c>
      <c r="I965" s="63" t="s">
        <v>1089</v>
      </c>
      <c r="J965" s="64">
        <v>400</v>
      </c>
      <c r="K965">
        <v>60</v>
      </c>
      <c r="L965">
        <v>80</v>
      </c>
      <c r="M965">
        <v>80</v>
      </c>
      <c r="N965">
        <v>100</v>
      </c>
      <c r="O965" s="64">
        <v>128000</v>
      </c>
    </row>
    <row r="966" spans="1:15">
      <c r="A966" s="63" t="s">
        <v>45</v>
      </c>
      <c r="B966" s="63" t="s">
        <v>581</v>
      </c>
      <c r="C966" s="63" t="s">
        <v>1205</v>
      </c>
      <c r="D966" s="63" t="s">
        <v>1965</v>
      </c>
      <c r="E966" s="63" t="s">
        <v>1050</v>
      </c>
      <c r="F966" s="63" t="s">
        <v>1206</v>
      </c>
      <c r="G966" s="63" t="s">
        <v>1087</v>
      </c>
      <c r="H966" s="63" t="s">
        <v>1053</v>
      </c>
      <c r="I966" s="63" t="s">
        <v>1054</v>
      </c>
      <c r="J966" s="64">
        <v>300</v>
      </c>
      <c r="K966">
        <v>1</v>
      </c>
      <c r="L966">
        <v>1</v>
      </c>
      <c r="M966">
        <v>1</v>
      </c>
      <c r="N966">
        <v>1</v>
      </c>
      <c r="O966" s="64">
        <v>1200</v>
      </c>
    </row>
    <row r="967" spans="1:15">
      <c r="A967" s="63" t="s">
        <v>45</v>
      </c>
      <c r="B967" s="63" t="s">
        <v>581</v>
      </c>
      <c r="C967" s="63" t="s">
        <v>1330</v>
      </c>
      <c r="D967" s="63" t="s">
        <v>1965</v>
      </c>
      <c r="E967" s="63" t="s">
        <v>1050</v>
      </c>
      <c r="F967" s="63" t="s">
        <v>1331</v>
      </c>
      <c r="G967" s="63" t="s">
        <v>1052</v>
      </c>
      <c r="H967" s="63" t="s">
        <v>1053</v>
      </c>
      <c r="I967" s="63" t="s">
        <v>1054</v>
      </c>
      <c r="J967" s="64">
        <v>2500</v>
      </c>
      <c r="K967">
        <v>0</v>
      </c>
      <c r="L967">
        <v>1</v>
      </c>
      <c r="M967">
        <v>0</v>
      </c>
      <c r="N967">
        <v>0</v>
      </c>
      <c r="O967" s="64">
        <v>2500</v>
      </c>
    </row>
    <row r="968" spans="1:15">
      <c r="A968" s="63" t="s">
        <v>45</v>
      </c>
      <c r="B968" s="63" t="s">
        <v>581</v>
      </c>
      <c r="C968" s="63" t="s">
        <v>1179</v>
      </c>
      <c r="D968" s="63" t="s">
        <v>1965</v>
      </c>
      <c r="E968" s="63" t="s">
        <v>1050</v>
      </c>
      <c r="F968" s="63" t="s">
        <v>1180</v>
      </c>
      <c r="G968" s="63" t="s">
        <v>1087</v>
      </c>
      <c r="H968" s="63" t="s">
        <v>1053</v>
      </c>
      <c r="I968" s="63" t="s">
        <v>1054</v>
      </c>
      <c r="J968" s="64">
        <v>900</v>
      </c>
      <c r="K968">
        <v>0</v>
      </c>
      <c r="L968">
        <v>2</v>
      </c>
      <c r="M968">
        <v>0</v>
      </c>
      <c r="N968">
        <v>2</v>
      </c>
      <c r="O968" s="64">
        <v>3600</v>
      </c>
    </row>
    <row r="969" spans="1:15">
      <c r="A969" s="63" t="s">
        <v>45</v>
      </c>
      <c r="B969" s="63" t="s">
        <v>581</v>
      </c>
      <c r="C969" s="63" t="s">
        <v>1049</v>
      </c>
      <c r="D969" s="63" t="s">
        <v>1965</v>
      </c>
      <c r="E969" s="63" t="s">
        <v>1050</v>
      </c>
      <c r="F969" s="63" t="s">
        <v>1051</v>
      </c>
      <c r="G969" s="63" t="s">
        <v>1052</v>
      </c>
      <c r="H969" s="63" t="s">
        <v>1053</v>
      </c>
      <c r="I969" s="63" t="s">
        <v>1054</v>
      </c>
      <c r="J969" s="64">
        <v>50</v>
      </c>
      <c r="K969">
        <v>3</v>
      </c>
      <c r="L969">
        <v>3</v>
      </c>
      <c r="M969">
        <v>3</v>
      </c>
      <c r="N969">
        <v>3</v>
      </c>
      <c r="O969" s="64">
        <v>600</v>
      </c>
    </row>
    <row r="970" spans="1:15">
      <c r="A970" s="63" t="s">
        <v>45</v>
      </c>
      <c r="B970" s="63" t="s">
        <v>581</v>
      </c>
      <c r="C970" s="63" t="s">
        <v>1106</v>
      </c>
      <c r="D970" s="63" t="s">
        <v>1965</v>
      </c>
      <c r="E970" s="63" t="s">
        <v>1050</v>
      </c>
      <c r="F970" s="63" t="s">
        <v>1107</v>
      </c>
      <c r="G970" s="63" t="s">
        <v>1052</v>
      </c>
      <c r="H970" s="63" t="s">
        <v>1053</v>
      </c>
      <c r="I970" s="63" t="s">
        <v>1054</v>
      </c>
      <c r="J970" s="64">
        <v>60</v>
      </c>
      <c r="K970">
        <v>3</v>
      </c>
      <c r="L970">
        <v>3</v>
      </c>
      <c r="M970">
        <v>3</v>
      </c>
      <c r="N970">
        <v>3</v>
      </c>
      <c r="O970" s="64">
        <v>720</v>
      </c>
    </row>
    <row r="971" spans="1:15">
      <c r="A971" s="63" t="s">
        <v>45</v>
      </c>
      <c r="B971" s="63" t="s">
        <v>581</v>
      </c>
      <c r="C971" s="63" t="s">
        <v>1073</v>
      </c>
      <c r="D971" s="63" t="s">
        <v>1966</v>
      </c>
      <c r="E971" s="63" t="s">
        <v>1050</v>
      </c>
      <c r="F971" s="63" t="s">
        <v>1074</v>
      </c>
      <c r="G971" s="63" t="s">
        <v>1058</v>
      </c>
      <c r="H971" s="63" t="s">
        <v>1199</v>
      </c>
      <c r="I971" s="63" t="s">
        <v>1054</v>
      </c>
      <c r="J971" s="64">
        <v>350</v>
      </c>
      <c r="K971">
        <v>6</v>
      </c>
      <c r="L971">
        <v>0</v>
      </c>
      <c r="M971">
        <v>6</v>
      </c>
      <c r="N971">
        <v>0</v>
      </c>
      <c r="O971" s="64">
        <v>4200</v>
      </c>
    </row>
    <row r="972" spans="1:15">
      <c r="A972" s="63" t="s">
        <v>45</v>
      </c>
      <c r="B972" s="63" t="s">
        <v>581</v>
      </c>
      <c r="C972" s="63" t="s">
        <v>1222</v>
      </c>
      <c r="D972" s="63" t="s">
        <v>1122</v>
      </c>
      <c r="E972" s="63" t="s">
        <v>2003</v>
      </c>
      <c r="F972" s="63" t="s">
        <v>1223</v>
      </c>
      <c r="G972" s="63" t="s">
        <v>1087</v>
      </c>
      <c r="H972" s="63" t="s">
        <v>1125</v>
      </c>
      <c r="I972" s="63" t="s">
        <v>1054</v>
      </c>
      <c r="J972" s="64">
        <v>700</v>
      </c>
      <c r="K972">
        <v>1</v>
      </c>
      <c r="L972">
        <v>0</v>
      </c>
      <c r="M972">
        <v>1</v>
      </c>
      <c r="N972">
        <v>0</v>
      </c>
      <c r="O972" s="64">
        <v>1400</v>
      </c>
    </row>
    <row r="973" spans="1:15">
      <c r="A973" s="63" t="s">
        <v>45</v>
      </c>
      <c r="B973" s="63" t="s">
        <v>581</v>
      </c>
      <c r="C973" s="63" t="s">
        <v>1191</v>
      </c>
      <c r="D973" s="63" t="s">
        <v>1965</v>
      </c>
      <c r="E973" s="63" t="s">
        <v>1050</v>
      </c>
      <c r="F973" s="63" t="s">
        <v>1192</v>
      </c>
      <c r="G973" s="63" t="s">
        <v>1087</v>
      </c>
      <c r="H973" s="63" t="s">
        <v>1053</v>
      </c>
      <c r="I973" s="63" t="s">
        <v>1054</v>
      </c>
      <c r="J973" s="64">
        <v>50</v>
      </c>
      <c r="K973">
        <v>5</v>
      </c>
      <c r="L973">
        <v>5</v>
      </c>
      <c r="M973">
        <v>5</v>
      </c>
      <c r="N973">
        <v>5</v>
      </c>
      <c r="O973" s="64">
        <v>1000</v>
      </c>
    </row>
    <row r="974" spans="1:15">
      <c r="A974" s="63" t="s">
        <v>45</v>
      </c>
      <c r="B974" s="63" t="s">
        <v>581</v>
      </c>
      <c r="C974" s="63" t="s">
        <v>1060</v>
      </c>
      <c r="D974" s="63" t="s">
        <v>1061</v>
      </c>
      <c r="E974" s="63" t="s">
        <v>1050</v>
      </c>
      <c r="F974" s="63" t="s">
        <v>1062</v>
      </c>
      <c r="G974" s="63" t="s">
        <v>1063</v>
      </c>
      <c r="H974" s="63" t="s">
        <v>1064</v>
      </c>
      <c r="I974" s="63" t="s">
        <v>1054</v>
      </c>
      <c r="J974" s="64">
        <v>300</v>
      </c>
      <c r="K974">
        <v>18</v>
      </c>
      <c r="L974">
        <v>20</v>
      </c>
      <c r="M974">
        <v>18</v>
      </c>
      <c r="N974">
        <v>20</v>
      </c>
      <c r="O974" s="64">
        <v>22800</v>
      </c>
    </row>
    <row r="975" spans="1:15">
      <c r="A975" s="63" t="s">
        <v>45</v>
      </c>
      <c r="B975" s="63" t="s">
        <v>581</v>
      </c>
      <c r="C975" s="63" t="s">
        <v>1334</v>
      </c>
      <c r="D975" s="63" t="s">
        <v>1913</v>
      </c>
      <c r="E975" s="63" t="s">
        <v>2002</v>
      </c>
      <c r="F975" s="63" t="s">
        <v>1335</v>
      </c>
      <c r="G975" s="63" t="s">
        <v>1063</v>
      </c>
      <c r="H975" s="63" t="s">
        <v>1092</v>
      </c>
      <c r="I975" s="63" t="s">
        <v>1054</v>
      </c>
      <c r="J975" s="64">
        <v>200</v>
      </c>
      <c r="K975">
        <v>3</v>
      </c>
      <c r="L975">
        <v>0</v>
      </c>
      <c r="M975">
        <v>3</v>
      </c>
      <c r="N975">
        <v>0</v>
      </c>
      <c r="O975" s="64">
        <v>1200</v>
      </c>
    </row>
    <row r="976" spans="1:15">
      <c r="A976" s="63" t="s">
        <v>45</v>
      </c>
      <c r="B976" s="63" t="s">
        <v>584</v>
      </c>
      <c r="C976" s="63" t="s">
        <v>1118</v>
      </c>
      <c r="D976" s="63" t="s">
        <v>1061</v>
      </c>
      <c r="E976" s="63" t="s">
        <v>1119</v>
      </c>
      <c r="F976" s="63" t="s">
        <v>1120</v>
      </c>
      <c r="G976" s="63" t="s">
        <v>1052</v>
      </c>
      <c r="H976" s="63" t="s">
        <v>1064</v>
      </c>
      <c r="I976" s="63" t="s">
        <v>1054</v>
      </c>
      <c r="J976" s="64">
        <v>2000</v>
      </c>
      <c r="K976">
        <v>1</v>
      </c>
      <c r="L976">
        <v>0</v>
      </c>
      <c r="M976">
        <v>1</v>
      </c>
      <c r="N976">
        <v>0</v>
      </c>
      <c r="O976" s="64">
        <v>4000</v>
      </c>
    </row>
    <row r="977" spans="1:15">
      <c r="A977" s="63" t="s">
        <v>45</v>
      </c>
      <c r="B977" s="63" t="s">
        <v>584</v>
      </c>
      <c r="C977" s="63" t="s">
        <v>1385</v>
      </c>
      <c r="D977" s="63" t="s">
        <v>1149</v>
      </c>
      <c r="E977" s="63" t="s">
        <v>2005</v>
      </c>
      <c r="F977" s="63" t="s">
        <v>1386</v>
      </c>
      <c r="G977" s="63" t="s">
        <v>1052</v>
      </c>
      <c r="H977" s="63" t="s">
        <v>1151</v>
      </c>
      <c r="I977" s="63" t="s">
        <v>1054</v>
      </c>
      <c r="J977" s="64">
        <v>1500</v>
      </c>
      <c r="K977">
        <v>0</v>
      </c>
      <c r="L977">
        <v>1</v>
      </c>
      <c r="M977">
        <v>0</v>
      </c>
      <c r="N977">
        <v>0</v>
      </c>
      <c r="O977" s="64">
        <v>1500</v>
      </c>
    </row>
    <row r="978" spans="1:15">
      <c r="A978" s="63" t="s">
        <v>45</v>
      </c>
      <c r="B978" s="63" t="s">
        <v>584</v>
      </c>
      <c r="C978" s="63" t="s">
        <v>1189</v>
      </c>
      <c r="D978" s="63" t="s">
        <v>1965</v>
      </c>
      <c r="E978" s="63" t="s">
        <v>1050</v>
      </c>
      <c r="F978" s="63" t="s">
        <v>1190</v>
      </c>
      <c r="G978" s="63" t="s">
        <v>1087</v>
      </c>
      <c r="H978" s="63" t="s">
        <v>1053</v>
      </c>
      <c r="I978" s="63" t="s">
        <v>1054</v>
      </c>
      <c r="J978" s="64">
        <v>80</v>
      </c>
      <c r="K978">
        <v>1</v>
      </c>
      <c r="L978">
        <v>0</v>
      </c>
      <c r="M978">
        <v>1</v>
      </c>
      <c r="N978">
        <v>0</v>
      </c>
      <c r="O978" s="64">
        <v>160</v>
      </c>
    </row>
    <row r="979" spans="1:15">
      <c r="A979" s="63" t="s">
        <v>45</v>
      </c>
      <c r="B979" s="63" t="s">
        <v>584</v>
      </c>
      <c r="C979" s="63" t="s">
        <v>1215</v>
      </c>
      <c r="D979" s="63" t="s">
        <v>1967</v>
      </c>
      <c r="E979" s="63" t="s">
        <v>1050</v>
      </c>
      <c r="F979" s="63" t="s">
        <v>1216</v>
      </c>
      <c r="G979" s="63" t="s">
        <v>1217</v>
      </c>
      <c r="H979" s="63" t="s">
        <v>1053</v>
      </c>
      <c r="I979" s="63" t="s">
        <v>1054</v>
      </c>
      <c r="J979" s="64">
        <v>200</v>
      </c>
      <c r="K979">
        <v>4</v>
      </c>
      <c r="L979">
        <v>4</v>
      </c>
      <c r="M979">
        <v>4</v>
      </c>
      <c r="N979">
        <v>4</v>
      </c>
      <c r="O979" s="64">
        <v>3200</v>
      </c>
    </row>
    <row r="980" spans="1:15">
      <c r="A980" s="63" t="s">
        <v>45</v>
      </c>
      <c r="B980" s="63" t="s">
        <v>584</v>
      </c>
      <c r="C980" s="63" t="s">
        <v>1215</v>
      </c>
      <c r="D980" s="63" t="s">
        <v>1967</v>
      </c>
      <c r="E980" s="63" t="s">
        <v>1050</v>
      </c>
      <c r="F980" s="63" t="s">
        <v>1216</v>
      </c>
      <c r="G980" s="63" t="s">
        <v>1217</v>
      </c>
      <c r="H980" s="63" t="s">
        <v>1053</v>
      </c>
      <c r="I980" s="63" t="s">
        <v>1054</v>
      </c>
      <c r="J980" s="64">
        <v>200</v>
      </c>
      <c r="K980">
        <v>5</v>
      </c>
      <c r="L980">
        <v>5</v>
      </c>
      <c r="M980">
        <v>5</v>
      </c>
      <c r="N980">
        <v>5</v>
      </c>
      <c r="O980" s="64">
        <v>4000</v>
      </c>
    </row>
    <row r="981" spans="1:15">
      <c r="A981" s="63" t="s">
        <v>45</v>
      </c>
      <c r="B981" s="63" t="s">
        <v>584</v>
      </c>
      <c r="C981" s="63" t="s">
        <v>1226</v>
      </c>
      <c r="D981" s="63" t="s">
        <v>1227</v>
      </c>
      <c r="E981" s="63" t="s">
        <v>1050</v>
      </c>
      <c r="F981" s="63" t="s">
        <v>1228</v>
      </c>
      <c r="G981" s="63" t="s">
        <v>1052</v>
      </c>
      <c r="H981" s="63" t="s">
        <v>1229</v>
      </c>
      <c r="I981" s="63" t="s">
        <v>1054</v>
      </c>
      <c r="J981" s="64">
        <v>600</v>
      </c>
      <c r="K981">
        <v>3</v>
      </c>
      <c r="L981">
        <v>0</v>
      </c>
      <c r="M981">
        <v>3</v>
      </c>
      <c r="N981">
        <v>0</v>
      </c>
      <c r="O981" s="64">
        <v>3600</v>
      </c>
    </row>
    <row r="982" spans="1:15">
      <c r="A982" s="63" t="s">
        <v>45</v>
      </c>
      <c r="B982" s="63" t="s">
        <v>584</v>
      </c>
      <c r="C982" s="63" t="s">
        <v>1173</v>
      </c>
      <c r="D982" s="63" t="s">
        <v>1967</v>
      </c>
      <c r="E982" s="63" t="s">
        <v>1050</v>
      </c>
      <c r="F982" s="63" t="s">
        <v>1174</v>
      </c>
      <c r="G982" s="63" t="s">
        <v>1052</v>
      </c>
      <c r="H982" s="63" t="s">
        <v>1053</v>
      </c>
      <c r="I982" s="63" t="s">
        <v>1054</v>
      </c>
      <c r="J982" s="64">
        <v>400</v>
      </c>
      <c r="K982">
        <v>15</v>
      </c>
      <c r="L982">
        <v>15</v>
      </c>
      <c r="M982">
        <v>15</v>
      </c>
      <c r="N982">
        <v>15</v>
      </c>
      <c r="O982" s="64">
        <v>24000</v>
      </c>
    </row>
    <row r="983" spans="1:15">
      <c r="A983" s="63" t="s">
        <v>45</v>
      </c>
      <c r="B983" s="63" t="s">
        <v>584</v>
      </c>
      <c r="C983" s="63" t="s">
        <v>1177</v>
      </c>
      <c r="D983" s="63" t="s">
        <v>1967</v>
      </c>
      <c r="E983" s="63" t="s">
        <v>1050</v>
      </c>
      <c r="F983" s="63" t="s">
        <v>1178</v>
      </c>
      <c r="G983" s="63" t="s">
        <v>1087</v>
      </c>
      <c r="H983" s="63" t="s">
        <v>1053</v>
      </c>
      <c r="I983" s="63" t="s">
        <v>1054</v>
      </c>
      <c r="J983" s="64">
        <v>40</v>
      </c>
      <c r="K983">
        <v>3</v>
      </c>
      <c r="L983">
        <v>0</v>
      </c>
      <c r="M983">
        <v>3</v>
      </c>
      <c r="N983">
        <v>0</v>
      </c>
      <c r="O983" s="64">
        <v>240</v>
      </c>
    </row>
    <row r="984" spans="1:15">
      <c r="A984" s="63" t="s">
        <v>45</v>
      </c>
      <c r="B984" s="63" t="s">
        <v>584</v>
      </c>
      <c r="C984" s="63" t="s">
        <v>1193</v>
      </c>
      <c r="D984" s="63" t="s">
        <v>1965</v>
      </c>
      <c r="E984" s="63" t="s">
        <v>1050</v>
      </c>
      <c r="F984" s="63" t="s">
        <v>1194</v>
      </c>
      <c r="G984" s="63" t="s">
        <v>1052</v>
      </c>
      <c r="H984" s="63" t="s">
        <v>1053</v>
      </c>
      <c r="I984" s="63" t="s">
        <v>1054</v>
      </c>
      <c r="J984" s="64">
        <v>50</v>
      </c>
      <c r="K984">
        <v>24</v>
      </c>
      <c r="L984">
        <v>24</v>
      </c>
      <c r="M984">
        <v>24</v>
      </c>
      <c r="N984">
        <v>24</v>
      </c>
      <c r="O984" s="64">
        <v>4800</v>
      </c>
    </row>
    <row r="985" spans="1:15">
      <c r="A985" s="63" t="s">
        <v>45</v>
      </c>
      <c r="B985" s="63" t="s">
        <v>584</v>
      </c>
      <c r="C985" s="63" t="s">
        <v>1346</v>
      </c>
      <c r="D985" s="63" t="s">
        <v>1967</v>
      </c>
      <c r="E985" s="63" t="s">
        <v>1050</v>
      </c>
      <c r="F985" s="63" t="s">
        <v>1347</v>
      </c>
      <c r="G985" s="63" t="s">
        <v>1052</v>
      </c>
      <c r="H985" s="63" t="s">
        <v>1053</v>
      </c>
      <c r="I985" s="63" t="s">
        <v>1054</v>
      </c>
      <c r="J985" s="64">
        <v>1000</v>
      </c>
      <c r="K985">
        <v>0</v>
      </c>
      <c r="L985">
        <v>1</v>
      </c>
      <c r="M985">
        <v>0</v>
      </c>
      <c r="N985">
        <v>0</v>
      </c>
      <c r="O985" s="64">
        <v>1000</v>
      </c>
    </row>
    <row r="986" spans="1:15">
      <c r="A986" s="63" t="s">
        <v>45</v>
      </c>
      <c r="B986" s="63" t="s">
        <v>587</v>
      </c>
      <c r="C986" s="63" t="s">
        <v>1346</v>
      </c>
      <c r="D986" s="63" t="s">
        <v>1967</v>
      </c>
      <c r="E986" s="63" t="s">
        <v>1050</v>
      </c>
      <c r="F986" s="63" t="s">
        <v>1347</v>
      </c>
      <c r="G986" s="63" t="s">
        <v>1052</v>
      </c>
      <c r="H986" s="63" t="s">
        <v>1053</v>
      </c>
      <c r="I986" s="63" t="s">
        <v>1054</v>
      </c>
      <c r="J986" s="64">
        <v>1000</v>
      </c>
      <c r="K986">
        <v>0</v>
      </c>
      <c r="L986">
        <v>1</v>
      </c>
      <c r="M986">
        <v>0</v>
      </c>
      <c r="N986">
        <v>0</v>
      </c>
      <c r="O986" s="64">
        <v>1000</v>
      </c>
    </row>
    <row r="987" spans="1:15">
      <c r="A987" s="63" t="s">
        <v>45</v>
      </c>
      <c r="B987" s="63" t="s">
        <v>587</v>
      </c>
      <c r="C987" s="63" t="s">
        <v>1181</v>
      </c>
      <c r="D987" s="63" t="s">
        <v>1967</v>
      </c>
      <c r="E987" s="63" t="s">
        <v>1143</v>
      </c>
      <c r="F987" s="63" t="s">
        <v>1183</v>
      </c>
      <c r="G987" s="63" t="s">
        <v>1087</v>
      </c>
      <c r="H987" s="63" t="s">
        <v>1053</v>
      </c>
      <c r="I987" s="63" t="s">
        <v>1054</v>
      </c>
      <c r="J987" s="64">
        <v>60</v>
      </c>
      <c r="K987">
        <v>0</v>
      </c>
      <c r="L987">
        <v>6</v>
      </c>
      <c r="M987">
        <v>0</v>
      </c>
      <c r="N987">
        <v>0</v>
      </c>
      <c r="O987" s="64">
        <v>360</v>
      </c>
    </row>
    <row r="988" spans="1:15">
      <c r="A988" s="63" t="s">
        <v>45</v>
      </c>
      <c r="B988" s="63" t="s">
        <v>587</v>
      </c>
      <c r="C988" s="63" t="s">
        <v>1356</v>
      </c>
      <c r="D988" s="63" t="s">
        <v>1357</v>
      </c>
      <c r="E988" s="63" t="s">
        <v>1358</v>
      </c>
      <c r="F988" s="63" t="s">
        <v>1359</v>
      </c>
      <c r="G988" s="63" t="s">
        <v>1087</v>
      </c>
      <c r="H988" s="63" t="s">
        <v>1360</v>
      </c>
      <c r="I988" s="63" t="s">
        <v>1054</v>
      </c>
      <c r="J988" s="64">
        <v>200</v>
      </c>
      <c r="K988">
        <v>1</v>
      </c>
      <c r="L988">
        <v>0</v>
      </c>
      <c r="M988">
        <v>1</v>
      </c>
      <c r="N988">
        <v>0</v>
      </c>
      <c r="O988" s="64">
        <v>400</v>
      </c>
    </row>
    <row r="989" spans="1:15">
      <c r="A989" s="63" t="s">
        <v>45</v>
      </c>
      <c r="B989" s="63" t="s">
        <v>587</v>
      </c>
      <c r="C989" s="63" t="s">
        <v>1167</v>
      </c>
      <c r="D989" s="63" t="s">
        <v>1967</v>
      </c>
      <c r="E989" s="63" t="s">
        <v>1050</v>
      </c>
      <c r="F989" s="63" t="s">
        <v>1168</v>
      </c>
      <c r="G989" s="63" t="s">
        <v>1087</v>
      </c>
      <c r="H989" s="63" t="s">
        <v>1053</v>
      </c>
      <c r="I989" s="63" t="s">
        <v>1054</v>
      </c>
      <c r="J989" s="64">
        <v>2000</v>
      </c>
      <c r="K989">
        <v>3</v>
      </c>
      <c r="L989">
        <v>3</v>
      </c>
      <c r="M989">
        <v>3</v>
      </c>
      <c r="N989">
        <v>3</v>
      </c>
      <c r="O989" s="64">
        <v>24000</v>
      </c>
    </row>
    <row r="990" spans="1:15">
      <c r="A990" s="63" t="s">
        <v>45</v>
      </c>
      <c r="B990" s="63" t="s">
        <v>587</v>
      </c>
      <c r="C990" s="63" t="s">
        <v>1356</v>
      </c>
      <c r="D990" s="63" t="s">
        <v>1357</v>
      </c>
      <c r="E990" s="63" t="s">
        <v>1358</v>
      </c>
      <c r="F990" s="63" t="s">
        <v>1359</v>
      </c>
      <c r="G990" s="63" t="s">
        <v>1087</v>
      </c>
      <c r="H990" s="63" t="s">
        <v>1360</v>
      </c>
      <c r="I990" s="63" t="s">
        <v>1054</v>
      </c>
      <c r="J990" s="64">
        <v>200</v>
      </c>
      <c r="K990">
        <v>5</v>
      </c>
      <c r="L990">
        <v>0</v>
      </c>
      <c r="M990">
        <v>5</v>
      </c>
      <c r="N990">
        <v>0</v>
      </c>
      <c r="O990" s="64">
        <v>2000</v>
      </c>
    </row>
    <row r="991" spans="1:15">
      <c r="A991" s="63" t="s">
        <v>45</v>
      </c>
      <c r="B991" s="63" t="s">
        <v>587</v>
      </c>
      <c r="C991" s="63" t="s">
        <v>1356</v>
      </c>
      <c r="D991" s="63" t="s">
        <v>1357</v>
      </c>
      <c r="E991" s="63" t="s">
        <v>1358</v>
      </c>
      <c r="F991" s="63" t="s">
        <v>1359</v>
      </c>
      <c r="G991" s="63" t="s">
        <v>1087</v>
      </c>
      <c r="H991" s="63" t="s">
        <v>1360</v>
      </c>
      <c r="I991" s="63" t="s">
        <v>1054</v>
      </c>
      <c r="J991" s="64">
        <v>200</v>
      </c>
      <c r="K991">
        <v>5</v>
      </c>
      <c r="L991">
        <v>0</v>
      </c>
      <c r="M991">
        <v>5</v>
      </c>
      <c r="N991">
        <v>0</v>
      </c>
      <c r="O991" s="64">
        <v>2000</v>
      </c>
    </row>
    <row r="992" spans="1:15">
      <c r="A992" s="63" t="s">
        <v>45</v>
      </c>
      <c r="B992" s="63" t="s">
        <v>587</v>
      </c>
      <c r="C992" s="63" t="s">
        <v>1356</v>
      </c>
      <c r="D992" s="63" t="s">
        <v>1357</v>
      </c>
      <c r="E992" s="63" t="s">
        <v>1358</v>
      </c>
      <c r="F992" s="63" t="s">
        <v>1359</v>
      </c>
      <c r="G992" s="63" t="s">
        <v>1087</v>
      </c>
      <c r="H992" s="63" t="s">
        <v>1360</v>
      </c>
      <c r="I992" s="63" t="s">
        <v>1054</v>
      </c>
      <c r="J992" s="64">
        <v>200</v>
      </c>
      <c r="K992">
        <v>10</v>
      </c>
      <c r="L992">
        <v>0</v>
      </c>
      <c r="M992">
        <v>10</v>
      </c>
      <c r="N992">
        <v>0</v>
      </c>
      <c r="O992" s="64">
        <v>4000</v>
      </c>
    </row>
    <row r="993" spans="1:15">
      <c r="A993" s="63" t="s">
        <v>45</v>
      </c>
      <c r="B993" s="63" t="s">
        <v>587</v>
      </c>
      <c r="C993" s="63" t="s">
        <v>1356</v>
      </c>
      <c r="D993" s="63" t="s">
        <v>1357</v>
      </c>
      <c r="E993" s="63" t="s">
        <v>1358</v>
      </c>
      <c r="F993" s="63" t="s">
        <v>1359</v>
      </c>
      <c r="G993" s="63" t="s">
        <v>1087</v>
      </c>
      <c r="H993" s="63" t="s">
        <v>1360</v>
      </c>
      <c r="I993" s="63" t="s">
        <v>1054</v>
      </c>
      <c r="J993" s="64">
        <v>200</v>
      </c>
      <c r="K993">
        <v>5</v>
      </c>
      <c r="L993">
        <v>0</v>
      </c>
      <c r="M993">
        <v>5</v>
      </c>
      <c r="N993">
        <v>0</v>
      </c>
      <c r="O993" s="64">
        <v>2000</v>
      </c>
    </row>
    <row r="994" spans="1:15">
      <c r="A994" s="63" t="s">
        <v>45</v>
      </c>
      <c r="B994" s="63" t="s">
        <v>593</v>
      </c>
      <c r="C994" s="63" t="s">
        <v>1160</v>
      </c>
      <c r="D994" s="63" t="s">
        <v>1967</v>
      </c>
      <c r="E994" s="63" t="s">
        <v>1050</v>
      </c>
      <c r="F994" s="63" t="s">
        <v>1161</v>
      </c>
      <c r="G994" s="63" t="s">
        <v>1087</v>
      </c>
      <c r="H994" s="63" t="s">
        <v>1053</v>
      </c>
      <c r="I994" s="63" t="s">
        <v>1054</v>
      </c>
      <c r="J994" s="64">
        <v>1000</v>
      </c>
      <c r="K994">
        <v>0</v>
      </c>
      <c r="L994">
        <v>2</v>
      </c>
      <c r="M994">
        <v>0</v>
      </c>
      <c r="N994">
        <v>2</v>
      </c>
      <c r="O994" s="64">
        <v>4000</v>
      </c>
    </row>
    <row r="995" spans="1:15">
      <c r="A995" s="63" t="s">
        <v>45</v>
      </c>
      <c r="B995" s="63" t="s">
        <v>593</v>
      </c>
      <c r="C995" s="63" t="s">
        <v>1098</v>
      </c>
      <c r="D995" s="63" t="s">
        <v>1921</v>
      </c>
      <c r="E995" s="63" t="s">
        <v>1094</v>
      </c>
      <c r="F995" s="63" t="s">
        <v>1099</v>
      </c>
      <c r="G995" s="63" t="s">
        <v>1087</v>
      </c>
      <c r="H995" s="63" t="s">
        <v>1096</v>
      </c>
      <c r="I995" s="63" t="s">
        <v>1097</v>
      </c>
      <c r="J995" s="64">
        <v>14000</v>
      </c>
      <c r="K995">
        <v>1</v>
      </c>
      <c r="L995">
        <v>0</v>
      </c>
      <c r="M995">
        <v>1</v>
      </c>
      <c r="N995">
        <v>0</v>
      </c>
      <c r="O995" s="64">
        <v>28000</v>
      </c>
    </row>
    <row r="996" spans="1:15">
      <c r="A996" s="63" t="s">
        <v>45</v>
      </c>
      <c r="B996" s="63" t="s">
        <v>593</v>
      </c>
      <c r="C996" s="63" t="s">
        <v>1093</v>
      </c>
      <c r="D996" s="63" t="s">
        <v>1921</v>
      </c>
      <c r="E996" s="63" t="s">
        <v>1094</v>
      </c>
      <c r="F996" s="63" t="s">
        <v>1095</v>
      </c>
      <c r="G996" s="63" t="s">
        <v>1087</v>
      </c>
      <c r="H996" s="63" t="s">
        <v>1096</v>
      </c>
      <c r="I996" s="63" t="s">
        <v>1097</v>
      </c>
      <c r="J996" s="64">
        <v>40000</v>
      </c>
      <c r="K996">
        <v>0</v>
      </c>
      <c r="L996">
        <v>2</v>
      </c>
      <c r="M996">
        <v>1</v>
      </c>
      <c r="N996">
        <v>0</v>
      </c>
      <c r="O996" s="64">
        <v>120000</v>
      </c>
    </row>
    <row r="997" spans="1:15">
      <c r="A997" s="63" t="s">
        <v>45</v>
      </c>
      <c r="B997" s="63" t="s">
        <v>593</v>
      </c>
      <c r="C997" s="63" t="s">
        <v>1446</v>
      </c>
      <c r="D997" s="63" t="s">
        <v>1968</v>
      </c>
      <c r="E997" s="63" t="s">
        <v>1113</v>
      </c>
      <c r="F997" s="63" t="s">
        <v>1447</v>
      </c>
      <c r="G997" s="63" t="s">
        <v>1087</v>
      </c>
      <c r="H997" s="63" t="s">
        <v>1115</v>
      </c>
      <c r="I997" s="63" t="s">
        <v>1097</v>
      </c>
      <c r="J997" s="64">
        <v>2000</v>
      </c>
      <c r="K997">
        <v>1</v>
      </c>
      <c r="L997">
        <v>1</v>
      </c>
      <c r="M997">
        <v>1</v>
      </c>
      <c r="N997">
        <v>0</v>
      </c>
      <c r="O997" s="64">
        <v>6000</v>
      </c>
    </row>
    <row r="998" spans="1:15">
      <c r="A998" s="63" t="s">
        <v>45</v>
      </c>
      <c r="B998" s="63" t="s">
        <v>590</v>
      </c>
      <c r="C998" s="63" t="s">
        <v>1077</v>
      </c>
      <c r="D998" s="63" t="s">
        <v>1967</v>
      </c>
      <c r="E998" s="63" t="s">
        <v>1050</v>
      </c>
      <c r="F998" s="63" t="s">
        <v>1078</v>
      </c>
      <c r="G998" s="63" t="s">
        <v>1052</v>
      </c>
      <c r="H998" s="63" t="s">
        <v>1053</v>
      </c>
      <c r="I998" s="63" t="s">
        <v>1054</v>
      </c>
      <c r="J998" s="64">
        <v>500</v>
      </c>
      <c r="K998">
        <v>5</v>
      </c>
      <c r="L998">
        <v>0</v>
      </c>
      <c r="M998">
        <v>5</v>
      </c>
      <c r="N998">
        <v>0</v>
      </c>
      <c r="O998" s="64">
        <v>5000</v>
      </c>
    </row>
    <row r="999" spans="1:15">
      <c r="A999" s="63" t="s">
        <v>45</v>
      </c>
      <c r="B999" s="63" t="s">
        <v>584</v>
      </c>
      <c r="C999" s="63" t="s">
        <v>1454</v>
      </c>
      <c r="D999" s="63" t="s">
        <v>1061</v>
      </c>
      <c r="E999" s="63" t="s">
        <v>1050</v>
      </c>
      <c r="F999" s="63" t="s">
        <v>1455</v>
      </c>
      <c r="G999" s="63" t="s">
        <v>1087</v>
      </c>
      <c r="H999" s="63" t="s">
        <v>1064</v>
      </c>
      <c r="I999" s="63" t="s">
        <v>1054</v>
      </c>
      <c r="J999" s="64">
        <v>100</v>
      </c>
      <c r="K999">
        <v>28</v>
      </c>
      <c r="L999">
        <v>28</v>
      </c>
      <c r="M999">
        <v>28</v>
      </c>
      <c r="N999">
        <v>28</v>
      </c>
      <c r="O999" s="64">
        <v>11200</v>
      </c>
    </row>
    <row r="1000" spans="1:15">
      <c r="A1000" s="63" t="s">
        <v>25</v>
      </c>
      <c r="B1000" s="63" t="s">
        <v>109</v>
      </c>
      <c r="C1000" s="63" t="s">
        <v>1181</v>
      </c>
      <c r="D1000" s="63" t="s">
        <v>1967</v>
      </c>
      <c r="E1000" s="63" t="s">
        <v>1143</v>
      </c>
      <c r="F1000" s="63" t="s">
        <v>1183</v>
      </c>
      <c r="G1000" s="63" t="s">
        <v>1087</v>
      </c>
      <c r="H1000" s="63" t="s">
        <v>1053</v>
      </c>
      <c r="I1000" s="63" t="s">
        <v>1054</v>
      </c>
      <c r="J1000" s="64">
        <v>60</v>
      </c>
      <c r="K1000">
        <v>6</v>
      </c>
      <c r="L1000">
        <v>0</v>
      </c>
      <c r="M1000">
        <v>0</v>
      </c>
      <c r="N1000">
        <v>0</v>
      </c>
      <c r="O1000" s="64">
        <v>360</v>
      </c>
    </row>
    <row r="1001" spans="1:15">
      <c r="A1001" s="63" t="s">
        <v>25</v>
      </c>
      <c r="B1001" s="63" t="s">
        <v>109</v>
      </c>
      <c r="C1001" s="63" t="s">
        <v>1352</v>
      </c>
      <c r="D1001" s="63" t="s">
        <v>1253</v>
      </c>
      <c r="E1001" s="63" t="s">
        <v>1254</v>
      </c>
      <c r="F1001" s="63" t="s">
        <v>1353</v>
      </c>
      <c r="G1001" s="63" t="s">
        <v>1058</v>
      </c>
      <c r="H1001" s="63" t="s">
        <v>1256</v>
      </c>
      <c r="I1001" s="63" t="s">
        <v>1054</v>
      </c>
      <c r="J1001" s="64">
        <v>250</v>
      </c>
      <c r="K1001">
        <v>120</v>
      </c>
      <c r="L1001">
        <v>120</v>
      </c>
      <c r="M1001">
        <v>120</v>
      </c>
      <c r="N1001">
        <v>120</v>
      </c>
      <c r="O1001" s="64">
        <v>120000</v>
      </c>
    </row>
    <row r="1002" spans="1:15">
      <c r="A1002" s="63" t="s">
        <v>25</v>
      </c>
      <c r="B1002" s="63" t="s">
        <v>109</v>
      </c>
      <c r="C1002" s="63" t="s">
        <v>1469</v>
      </c>
      <c r="D1002" s="63" t="s">
        <v>1253</v>
      </c>
      <c r="E1002" s="63" t="s">
        <v>1254</v>
      </c>
      <c r="F1002" s="63" t="s">
        <v>1470</v>
      </c>
      <c r="G1002" s="63" t="s">
        <v>1058</v>
      </c>
      <c r="H1002" s="63" t="s">
        <v>1256</v>
      </c>
      <c r="I1002" s="63" t="s">
        <v>1054</v>
      </c>
      <c r="J1002" s="64">
        <v>200</v>
      </c>
      <c r="K1002">
        <v>60</v>
      </c>
      <c r="L1002">
        <v>60</v>
      </c>
      <c r="M1002">
        <v>60</v>
      </c>
      <c r="N1002">
        <v>60</v>
      </c>
      <c r="O1002" s="64">
        <v>48000</v>
      </c>
    </row>
    <row r="1003" spans="1:15">
      <c r="A1003" s="63" t="s">
        <v>25</v>
      </c>
      <c r="B1003" s="63" t="s">
        <v>109</v>
      </c>
      <c r="C1003" s="63" t="s">
        <v>1571</v>
      </c>
      <c r="D1003" s="63" t="s">
        <v>1253</v>
      </c>
      <c r="E1003" s="63" t="s">
        <v>1254</v>
      </c>
      <c r="F1003" s="63" t="s">
        <v>1572</v>
      </c>
      <c r="G1003" s="63" t="s">
        <v>1570</v>
      </c>
      <c r="H1003" s="63" t="s">
        <v>1256</v>
      </c>
      <c r="I1003" s="63" t="s">
        <v>1054</v>
      </c>
      <c r="J1003" s="64">
        <v>200</v>
      </c>
      <c r="K1003">
        <v>4</v>
      </c>
      <c r="L1003">
        <v>4</v>
      </c>
      <c r="M1003">
        <v>4</v>
      </c>
      <c r="N1003">
        <v>4</v>
      </c>
      <c r="O1003" s="64">
        <v>3200</v>
      </c>
    </row>
    <row r="1004" spans="1:15">
      <c r="A1004" s="63" t="s">
        <v>25</v>
      </c>
      <c r="B1004" s="63" t="s">
        <v>109</v>
      </c>
      <c r="C1004" s="63" t="s">
        <v>1573</v>
      </c>
      <c r="D1004" s="63" t="s">
        <v>1253</v>
      </c>
      <c r="E1004" s="63" t="s">
        <v>1254</v>
      </c>
      <c r="F1004" s="63" t="s">
        <v>1574</v>
      </c>
      <c r="G1004" s="63" t="s">
        <v>1570</v>
      </c>
      <c r="H1004" s="63" t="s">
        <v>1256</v>
      </c>
      <c r="I1004" s="63" t="s">
        <v>1054</v>
      </c>
      <c r="J1004" s="64">
        <v>1000</v>
      </c>
      <c r="K1004">
        <v>2</v>
      </c>
      <c r="L1004">
        <v>2</v>
      </c>
      <c r="M1004">
        <v>2</v>
      </c>
      <c r="N1004">
        <v>2</v>
      </c>
      <c r="O1004" s="64">
        <v>8000</v>
      </c>
    </row>
    <row r="1005" spans="1:15">
      <c r="A1005" s="63" t="s">
        <v>25</v>
      </c>
      <c r="B1005" s="63" t="s">
        <v>109</v>
      </c>
      <c r="C1005" s="63" t="s">
        <v>1252</v>
      </c>
      <c r="D1005" s="63" t="s">
        <v>1253</v>
      </c>
      <c r="E1005" s="63" t="s">
        <v>1254</v>
      </c>
      <c r="F1005" s="63" t="s">
        <v>1255</v>
      </c>
      <c r="G1005" s="63" t="s">
        <v>1087</v>
      </c>
      <c r="H1005" s="63" t="s">
        <v>1256</v>
      </c>
      <c r="I1005" s="63" t="s">
        <v>1054</v>
      </c>
      <c r="J1005" s="64">
        <v>1000</v>
      </c>
      <c r="K1005">
        <v>12</v>
      </c>
      <c r="L1005">
        <v>12</v>
      </c>
      <c r="M1005">
        <v>12</v>
      </c>
      <c r="N1005">
        <v>12</v>
      </c>
      <c r="O1005" s="64">
        <v>48000</v>
      </c>
    </row>
    <row r="1006" spans="1:15">
      <c r="A1006" s="63" t="s">
        <v>25</v>
      </c>
      <c r="B1006" s="63" t="s">
        <v>109</v>
      </c>
      <c r="C1006" s="63" t="s">
        <v>1518</v>
      </c>
      <c r="D1006" s="63" t="s">
        <v>1253</v>
      </c>
      <c r="E1006" s="63" t="s">
        <v>1254</v>
      </c>
      <c r="F1006" s="63" t="s">
        <v>1519</v>
      </c>
      <c r="G1006" s="63" t="s">
        <v>1058</v>
      </c>
      <c r="H1006" s="63" t="s">
        <v>1256</v>
      </c>
      <c r="I1006" s="63" t="s">
        <v>1054</v>
      </c>
      <c r="J1006" s="64">
        <v>500</v>
      </c>
      <c r="K1006">
        <v>2</v>
      </c>
      <c r="L1006">
        <v>2</v>
      </c>
      <c r="M1006">
        <v>2</v>
      </c>
      <c r="N1006">
        <v>2</v>
      </c>
      <c r="O1006" s="64">
        <v>4000</v>
      </c>
    </row>
    <row r="1007" spans="1:15">
      <c r="A1007" s="63" t="s">
        <v>25</v>
      </c>
      <c r="B1007" s="63" t="s">
        <v>109</v>
      </c>
      <c r="C1007" s="63" t="s">
        <v>1583</v>
      </c>
      <c r="D1007" s="63" t="s">
        <v>1253</v>
      </c>
      <c r="E1007" s="63" t="s">
        <v>1254</v>
      </c>
      <c r="F1007" s="63" t="s">
        <v>1584</v>
      </c>
      <c r="G1007" s="63" t="s">
        <v>1570</v>
      </c>
      <c r="H1007" s="63" t="s">
        <v>1256</v>
      </c>
      <c r="I1007" s="63" t="s">
        <v>1054</v>
      </c>
      <c r="J1007" s="64">
        <v>1500</v>
      </c>
      <c r="K1007">
        <v>2</v>
      </c>
      <c r="L1007">
        <v>0</v>
      </c>
      <c r="M1007">
        <v>2</v>
      </c>
      <c r="N1007">
        <v>0</v>
      </c>
      <c r="O1007" s="64">
        <v>6000</v>
      </c>
    </row>
    <row r="1008" spans="1:15">
      <c r="A1008" s="63" t="s">
        <v>25</v>
      </c>
      <c r="B1008" s="63" t="s">
        <v>109</v>
      </c>
      <c r="C1008" s="63" t="s">
        <v>1587</v>
      </c>
      <c r="D1008" s="63" t="s">
        <v>1253</v>
      </c>
      <c r="E1008" s="63" t="s">
        <v>1254</v>
      </c>
      <c r="F1008" s="63" t="s">
        <v>1588</v>
      </c>
      <c r="G1008" s="63" t="s">
        <v>1570</v>
      </c>
      <c r="H1008" s="63" t="s">
        <v>1256</v>
      </c>
      <c r="I1008" s="63" t="s">
        <v>1054</v>
      </c>
      <c r="J1008" s="64">
        <v>600</v>
      </c>
      <c r="K1008">
        <v>2</v>
      </c>
      <c r="L1008">
        <v>0</v>
      </c>
      <c r="M1008">
        <v>2</v>
      </c>
      <c r="N1008">
        <v>0</v>
      </c>
      <c r="O1008" s="64">
        <v>2400</v>
      </c>
    </row>
    <row r="1009" spans="1:15">
      <c r="A1009" s="63" t="s">
        <v>25</v>
      </c>
      <c r="B1009" s="63" t="s">
        <v>109</v>
      </c>
      <c r="C1009" s="63" t="s">
        <v>1469</v>
      </c>
      <c r="D1009" s="63" t="s">
        <v>1253</v>
      </c>
      <c r="E1009" s="63" t="s">
        <v>1254</v>
      </c>
      <c r="F1009" s="63" t="s">
        <v>1470</v>
      </c>
      <c r="G1009" s="63" t="s">
        <v>1058</v>
      </c>
      <c r="H1009" s="63" t="s">
        <v>1256</v>
      </c>
      <c r="I1009" s="63" t="s">
        <v>1054</v>
      </c>
      <c r="J1009" s="64">
        <v>200</v>
      </c>
      <c r="K1009">
        <v>0</v>
      </c>
      <c r="L1009">
        <v>0</v>
      </c>
      <c r="M1009">
        <v>0</v>
      </c>
      <c r="N1009">
        <v>24</v>
      </c>
      <c r="O1009" s="64">
        <v>4800</v>
      </c>
    </row>
    <row r="1010" spans="1:15">
      <c r="A1010" s="63" t="s">
        <v>25</v>
      </c>
      <c r="B1010" s="63" t="s">
        <v>109</v>
      </c>
      <c r="C1010" s="63" t="s">
        <v>1589</v>
      </c>
      <c r="D1010" s="63" t="s">
        <v>1253</v>
      </c>
      <c r="E1010" s="63" t="s">
        <v>1254</v>
      </c>
      <c r="F1010" s="63" t="s">
        <v>1590</v>
      </c>
      <c r="G1010" s="63" t="s">
        <v>1570</v>
      </c>
      <c r="H1010" s="63" t="s">
        <v>1256</v>
      </c>
      <c r="I1010" s="63" t="s">
        <v>1054</v>
      </c>
      <c r="J1010" s="64">
        <v>600</v>
      </c>
      <c r="K1010">
        <v>2</v>
      </c>
      <c r="L1010">
        <v>0</v>
      </c>
      <c r="M1010">
        <v>2</v>
      </c>
      <c r="N1010">
        <v>0</v>
      </c>
      <c r="O1010" s="64">
        <v>2400</v>
      </c>
    </row>
    <row r="1011" spans="1:15">
      <c r="A1011" s="63" t="s">
        <v>25</v>
      </c>
      <c r="B1011" s="63" t="s">
        <v>109</v>
      </c>
      <c r="C1011" s="63" t="s">
        <v>1591</v>
      </c>
      <c r="D1011" s="63" t="s">
        <v>1253</v>
      </c>
      <c r="E1011" s="63" t="s">
        <v>1254</v>
      </c>
      <c r="F1011" s="63" t="s">
        <v>1592</v>
      </c>
      <c r="G1011" s="63" t="s">
        <v>1570</v>
      </c>
      <c r="H1011" s="63" t="s">
        <v>1256</v>
      </c>
      <c r="I1011" s="63" t="s">
        <v>1054</v>
      </c>
      <c r="J1011" s="64">
        <v>600</v>
      </c>
      <c r="K1011">
        <v>2</v>
      </c>
      <c r="L1011">
        <v>0</v>
      </c>
      <c r="M1011">
        <v>2</v>
      </c>
      <c r="N1011">
        <v>0</v>
      </c>
      <c r="O1011" s="64">
        <v>2400</v>
      </c>
    </row>
    <row r="1012" spans="1:15">
      <c r="A1012" s="63" t="s">
        <v>25</v>
      </c>
      <c r="B1012" s="63" t="s">
        <v>109</v>
      </c>
      <c r="C1012" s="63" t="s">
        <v>1568</v>
      </c>
      <c r="D1012" s="63" t="s">
        <v>1253</v>
      </c>
      <c r="E1012" s="63" t="s">
        <v>1254</v>
      </c>
      <c r="F1012" s="63" t="s">
        <v>1569</v>
      </c>
      <c r="G1012" s="63" t="s">
        <v>1570</v>
      </c>
      <c r="H1012" s="63" t="s">
        <v>1256</v>
      </c>
      <c r="I1012" s="63" t="s">
        <v>1054</v>
      </c>
      <c r="J1012" s="64">
        <v>1000</v>
      </c>
      <c r="K1012">
        <v>3</v>
      </c>
      <c r="L1012">
        <v>0</v>
      </c>
      <c r="M1012">
        <v>0</v>
      </c>
      <c r="N1012">
        <v>3</v>
      </c>
      <c r="O1012" s="64">
        <v>6000</v>
      </c>
    </row>
    <row r="1013" spans="1:15">
      <c r="A1013" s="63" t="s">
        <v>25</v>
      </c>
      <c r="B1013" s="63" t="s">
        <v>109</v>
      </c>
      <c r="C1013" s="63" t="s">
        <v>1302</v>
      </c>
      <c r="D1013" s="63" t="s">
        <v>1303</v>
      </c>
      <c r="E1013" s="63" t="s">
        <v>1304</v>
      </c>
      <c r="F1013" s="63" t="s">
        <v>1305</v>
      </c>
      <c r="G1013" s="63" t="s">
        <v>1087</v>
      </c>
      <c r="H1013" s="63" t="s">
        <v>1306</v>
      </c>
      <c r="I1013" s="63" t="s">
        <v>1097</v>
      </c>
      <c r="J1013" s="64">
        <v>14000</v>
      </c>
      <c r="K1013">
        <v>0</v>
      </c>
      <c r="L1013">
        <v>0</v>
      </c>
      <c r="M1013">
        <v>0</v>
      </c>
      <c r="N1013">
        <v>4</v>
      </c>
      <c r="O1013" s="64">
        <v>56000</v>
      </c>
    </row>
    <row r="1014" spans="1:15">
      <c r="A1014" s="63" t="s">
        <v>85</v>
      </c>
      <c r="B1014" s="63" t="s">
        <v>995</v>
      </c>
      <c r="C1014" s="63" t="s">
        <v>1102</v>
      </c>
      <c r="D1014" s="63" t="s">
        <v>1906</v>
      </c>
      <c r="E1014" s="63" t="s">
        <v>1067</v>
      </c>
      <c r="F1014" s="63" t="s">
        <v>1104</v>
      </c>
      <c r="G1014" s="63" t="s">
        <v>1105</v>
      </c>
      <c r="H1014" s="63" t="s">
        <v>1070</v>
      </c>
      <c r="I1014" s="63" t="s">
        <v>1054</v>
      </c>
      <c r="J1014" s="64">
        <v>200</v>
      </c>
      <c r="K1014">
        <v>20</v>
      </c>
      <c r="L1014">
        <v>20</v>
      </c>
      <c r="M1014">
        <v>20</v>
      </c>
      <c r="N1014">
        <v>20</v>
      </c>
      <c r="O1014" s="64">
        <v>16000</v>
      </c>
    </row>
    <row r="1015" spans="1:15">
      <c r="A1015" s="63" t="s">
        <v>85</v>
      </c>
      <c r="B1015" s="63" t="s">
        <v>998</v>
      </c>
      <c r="C1015" s="63" t="s">
        <v>1075</v>
      </c>
      <c r="D1015" s="63" t="s">
        <v>1965</v>
      </c>
      <c r="E1015" s="63" t="s">
        <v>1050</v>
      </c>
      <c r="F1015" s="63" t="s">
        <v>1076</v>
      </c>
      <c r="G1015" s="63" t="s">
        <v>1052</v>
      </c>
      <c r="H1015" s="63" t="s">
        <v>1053</v>
      </c>
      <c r="I1015" s="63" t="s">
        <v>1054</v>
      </c>
      <c r="J1015" s="64">
        <v>500</v>
      </c>
      <c r="K1015">
        <v>2</v>
      </c>
      <c r="L1015">
        <v>1</v>
      </c>
      <c r="M1015">
        <v>1</v>
      </c>
      <c r="N1015">
        <v>1</v>
      </c>
      <c r="O1015" s="64">
        <v>2500</v>
      </c>
    </row>
    <row r="1016" spans="1:15">
      <c r="A1016" s="63" t="s">
        <v>85</v>
      </c>
      <c r="B1016" s="63" t="s">
        <v>998</v>
      </c>
      <c r="C1016" s="63" t="s">
        <v>1049</v>
      </c>
      <c r="D1016" s="63" t="s">
        <v>1965</v>
      </c>
      <c r="E1016" s="63" t="s">
        <v>1050</v>
      </c>
      <c r="F1016" s="63" t="s">
        <v>1051</v>
      </c>
      <c r="G1016" s="63" t="s">
        <v>1052</v>
      </c>
      <c r="H1016" s="63" t="s">
        <v>1053</v>
      </c>
      <c r="I1016" s="63" t="s">
        <v>1054</v>
      </c>
      <c r="J1016" s="64">
        <v>50</v>
      </c>
      <c r="K1016">
        <v>3</v>
      </c>
      <c r="L1016">
        <v>3</v>
      </c>
      <c r="M1016">
        <v>3</v>
      </c>
      <c r="N1016">
        <v>3</v>
      </c>
      <c r="O1016" s="64">
        <v>600</v>
      </c>
    </row>
    <row r="1017" spans="1:15">
      <c r="A1017" s="63" t="s">
        <v>85</v>
      </c>
      <c r="B1017" s="63" t="s">
        <v>998</v>
      </c>
      <c r="C1017" s="63" t="s">
        <v>1106</v>
      </c>
      <c r="D1017" s="63" t="s">
        <v>1965</v>
      </c>
      <c r="E1017" s="63" t="s">
        <v>1050</v>
      </c>
      <c r="F1017" s="63" t="s">
        <v>1107</v>
      </c>
      <c r="G1017" s="63" t="s">
        <v>1052</v>
      </c>
      <c r="H1017" s="63" t="s">
        <v>1053</v>
      </c>
      <c r="I1017" s="63" t="s">
        <v>1054</v>
      </c>
      <c r="J1017" s="64">
        <v>60</v>
      </c>
      <c r="K1017">
        <v>3</v>
      </c>
      <c r="L1017">
        <v>3</v>
      </c>
      <c r="M1017">
        <v>3</v>
      </c>
      <c r="N1017">
        <v>3</v>
      </c>
      <c r="O1017" s="64">
        <v>720</v>
      </c>
    </row>
    <row r="1018" spans="1:15">
      <c r="A1018" s="63" t="s">
        <v>85</v>
      </c>
      <c r="B1018" s="63" t="s">
        <v>998</v>
      </c>
      <c r="C1018" s="63" t="s">
        <v>1110</v>
      </c>
      <c r="D1018" s="63" t="s">
        <v>1913</v>
      </c>
      <c r="E1018" s="63" t="s">
        <v>2002</v>
      </c>
      <c r="F1018" s="63" t="s">
        <v>1111</v>
      </c>
      <c r="G1018" s="63" t="s">
        <v>1087</v>
      </c>
      <c r="H1018" s="63" t="s">
        <v>1092</v>
      </c>
      <c r="I1018" s="63" t="s">
        <v>1054</v>
      </c>
      <c r="J1018" s="64">
        <v>15</v>
      </c>
      <c r="K1018">
        <v>5</v>
      </c>
      <c r="L1018">
        <v>5</v>
      </c>
      <c r="M1018">
        <v>5</v>
      </c>
      <c r="N1018">
        <v>5</v>
      </c>
      <c r="O1018" s="64">
        <v>300</v>
      </c>
    </row>
    <row r="1019" spans="1:15">
      <c r="A1019" s="63" t="s">
        <v>85</v>
      </c>
      <c r="B1019" s="63" t="s">
        <v>998</v>
      </c>
      <c r="C1019" s="63" t="s">
        <v>1171</v>
      </c>
      <c r="D1019" s="63" t="s">
        <v>1967</v>
      </c>
      <c r="E1019" s="63" t="s">
        <v>1050</v>
      </c>
      <c r="F1019" s="63" t="s">
        <v>1172</v>
      </c>
      <c r="G1019" s="63" t="s">
        <v>1052</v>
      </c>
      <c r="H1019" s="63" t="s">
        <v>1053</v>
      </c>
      <c r="I1019" s="63" t="s">
        <v>1054</v>
      </c>
      <c r="J1019" s="64">
        <v>150</v>
      </c>
      <c r="K1019">
        <v>3</v>
      </c>
      <c r="L1019">
        <v>3</v>
      </c>
      <c r="M1019">
        <v>3</v>
      </c>
      <c r="N1019">
        <v>3</v>
      </c>
      <c r="O1019" s="64">
        <v>1800</v>
      </c>
    </row>
    <row r="1020" spans="1:15">
      <c r="A1020" s="63" t="s">
        <v>85</v>
      </c>
      <c r="B1020" s="63" t="s">
        <v>998</v>
      </c>
      <c r="C1020" s="63" t="s">
        <v>1334</v>
      </c>
      <c r="D1020" s="63" t="s">
        <v>1913</v>
      </c>
      <c r="E1020" s="63" t="s">
        <v>2002</v>
      </c>
      <c r="F1020" s="63" t="s">
        <v>1335</v>
      </c>
      <c r="G1020" s="63" t="s">
        <v>1063</v>
      </c>
      <c r="H1020" s="63" t="s">
        <v>1092</v>
      </c>
      <c r="I1020" s="63" t="s">
        <v>1054</v>
      </c>
      <c r="J1020" s="64">
        <v>200</v>
      </c>
      <c r="K1020">
        <v>1</v>
      </c>
      <c r="L1020">
        <v>1</v>
      </c>
      <c r="M1020">
        <v>1</v>
      </c>
      <c r="N1020">
        <v>1</v>
      </c>
      <c r="O1020" s="64">
        <v>800</v>
      </c>
    </row>
    <row r="1021" spans="1:15">
      <c r="A1021" s="63" t="s">
        <v>85</v>
      </c>
      <c r="B1021" s="63" t="s">
        <v>1001</v>
      </c>
      <c r="C1021" s="63" t="s">
        <v>1162</v>
      </c>
      <c r="D1021" s="63" t="s">
        <v>1163</v>
      </c>
      <c r="E1021" s="63" t="s">
        <v>1164</v>
      </c>
      <c r="F1021" s="63" t="s">
        <v>1165</v>
      </c>
      <c r="G1021" s="63" t="s">
        <v>1087</v>
      </c>
      <c r="H1021" s="63" t="s">
        <v>1166</v>
      </c>
      <c r="I1021" s="63" t="s">
        <v>1097</v>
      </c>
      <c r="J1021" s="64">
        <v>22500</v>
      </c>
      <c r="K1021">
        <v>1</v>
      </c>
      <c r="L1021">
        <v>0</v>
      </c>
      <c r="M1021">
        <v>0</v>
      </c>
      <c r="N1021">
        <v>0</v>
      </c>
      <c r="O1021" s="64">
        <v>22500</v>
      </c>
    </row>
    <row r="1022" spans="1:15">
      <c r="A1022" s="63" t="s">
        <v>85</v>
      </c>
      <c r="B1022" s="63" t="s">
        <v>1001</v>
      </c>
      <c r="C1022" s="63" t="s">
        <v>1243</v>
      </c>
      <c r="D1022" s="63" t="s">
        <v>1163</v>
      </c>
      <c r="E1022" s="63" t="s">
        <v>1164</v>
      </c>
      <c r="F1022" s="63" t="s">
        <v>1244</v>
      </c>
      <c r="G1022" s="63" t="s">
        <v>1087</v>
      </c>
      <c r="H1022" s="63" t="s">
        <v>1166</v>
      </c>
      <c r="I1022" s="63" t="s">
        <v>1097</v>
      </c>
      <c r="J1022" s="64">
        <v>2250</v>
      </c>
      <c r="K1022">
        <v>1</v>
      </c>
      <c r="L1022">
        <v>0</v>
      </c>
      <c r="M1022">
        <v>0</v>
      </c>
      <c r="N1022">
        <v>0</v>
      </c>
      <c r="O1022" s="64">
        <v>2250</v>
      </c>
    </row>
    <row r="1023" spans="1:15">
      <c r="A1023" s="63" t="s">
        <v>85</v>
      </c>
      <c r="B1023" s="63" t="s">
        <v>997</v>
      </c>
      <c r="C1023" s="63" t="s">
        <v>1079</v>
      </c>
      <c r="D1023" s="63" t="s">
        <v>1906</v>
      </c>
      <c r="E1023" s="63" t="s">
        <v>1067</v>
      </c>
      <c r="F1023" s="63" t="s">
        <v>1080</v>
      </c>
      <c r="G1023" s="63" t="s">
        <v>1081</v>
      </c>
      <c r="H1023" s="63" t="s">
        <v>1070</v>
      </c>
      <c r="I1023" s="63" t="s">
        <v>1054</v>
      </c>
      <c r="J1023" s="64">
        <v>120</v>
      </c>
      <c r="K1023">
        <v>20</v>
      </c>
      <c r="L1023">
        <v>20</v>
      </c>
      <c r="M1023">
        <v>20</v>
      </c>
      <c r="N1023">
        <v>20</v>
      </c>
      <c r="O1023" s="64">
        <v>9600</v>
      </c>
    </row>
    <row r="1024" spans="1:15">
      <c r="A1024" s="63" t="s">
        <v>85</v>
      </c>
      <c r="B1024" s="63" t="s">
        <v>999</v>
      </c>
      <c r="C1024" s="63" t="s">
        <v>1075</v>
      </c>
      <c r="D1024" s="63" t="s">
        <v>1965</v>
      </c>
      <c r="E1024" s="63" t="s">
        <v>1050</v>
      </c>
      <c r="F1024" s="63" t="s">
        <v>1076</v>
      </c>
      <c r="G1024" s="63" t="s">
        <v>1052</v>
      </c>
      <c r="H1024" s="63" t="s">
        <v>1053</v>
      </c>
      <c r="I1024" s="63" t="s">
        <v>1054</v>
      </c>
      <c r="J1024" s="64">
        <v>500</v>
      </c>
      <c r="K1024">
        <v>2</v>
      </c>
      <c r="L1024">
        <v>2</v>
      </c>
      <c r="M1024">
        <v>2</v>
      </c>
      <c r="N1024">
        <v>2</v>
      </c>
      <c r="O1024" s="64">
        <v>4000</v>
      </c>
    </row>
    <row r="1025" spans="1:15">
      <c r="A1025" s="63" t="s">
        <v>85</v>
      </c>
      <c r="B1025" s="63" t="s">
        <v>997</v>
      </c>
      <c r="C1025" s="63" t="s">
        <v>1106</v>
      </c>
      <c r="D1025" s="63" t="s">
        <v>1965</v>
      </c>
      <c r="E1025" s="63" t="s">
        <v>1050</v>
      </c>
      <c r="F1025" s="63" t="s">
        <v>1107</v>
      </c>
      <c r="G1025" s="63" t="s">
        <v>1052</v>
      </c>
      <c r="H1025" s="63" t="s">
        <v>1053</v>
      </c>
      <c r="I1025" s="63" t="s">
        <v>1054</v>
      </c>
      <c r="J1025" s="64">
        <v>60</v>
      </c>
      <c r="K1025">
        <v>4</v>
      </c>
      <c r="L1025">
        <v>4</v>
      </c>
      <c r="M1025">
        <v>4</v>
      </c>
      <c r="N1025">
        <v>4</v>
      </c>
      <c r="O1025" s="64">
        <v>960</v>
      </c>
    </row>
    <row r="1026" spans="1:15">
      <c r="A1026" s="63" t="s">
        <v>85</v>
      </c>
      <c r="B1026" s="63" t="s">
        <v>997</v>
      </c>
      <c r="C1026" s="63" t="s">
        <v>1171</v>
      </c>
      <c r="D1026" s="63" t="s">
        <v>1967</v>
      </c>
      <c r="E1026" s="63" t="s">
        <v>1050</v>
      </c>
      <c r="F1026" s="63" t="s">
        <v>1172</v>
      </c>
      <c r="G1026" s="63" t="s">
        <v>1052</v>
      </c>
      <c r="H1026" s="63" t="s">
        <v>1053</v>
      </c>
      <c r="I1026" s="63" t="s">
        <v>1054</v>
      </c>
      <c r="J1026" s="64">
        <v>150</v>
      </c>
      <c r="K1026">
        <v>2</v>
      </c>
      <c r="L1026">
        <v>2</v>
      </c>
      <c r="M1026">
        <v>2</v>
      </c>
      <c r="N1026">
        <v>2</v>
      </c>
      <c r="O1026" s="64">
        <v>1200</v>
      </c>
    </row>
    <row r="1027" spans="1:15">
      <c r="A1027" s="63" t="s">
        <v>85</v>
      </c>
      <c r="B1027" s="63" t="s">
        <v>999</v>
      </c>
      <c r="C1027" s="63" t="s">
        <v>1049</v>
      </c>
      <c r="D1027" s="63" t="s">
        <v>1965</v>
      </c>
      <c r="E1027" s="63" t="s">
        <v>1050</v>
      </c>
      <c r="F1027" s="63" t="s">
        <v>1051</v>
      </c>
      <c r="G1027" s="63" t="s">
        <v>1052</v>
      </c>
      <c r="H1027" s="63" t="s">
        <v>1053</v>
      </c>
      <c r="I1027" s="63" t="s">
        <v>1054</v>
      </c>
      <c r="J1027" s="64">
        <v>50</v>
      </c>
      <c r="K1027">
        <v>3</v>
      </c>
      <c r="L1027">
        <v>3</v>
      </c>
      <c r="M1027">
        <v>3</v>
      </c>
      <c r="N1027">
        <v>3</v>
      </c>
      <c r="O1027" s="64">
        <v>600</v>
      </c>
    </row>
    <row r="1028" spans="1:15">
      <c r="A1028" s="63" t="s">
        <v>85</v>
      </c>
      <c r="B1028" s="63" t="s">
        <v>995</v>
      </c>
      <c r="C1028" s="63" t="s">
        <v>1075</v>
      </c>
      <c r="D1028" s="63" t="s">
        <v>1965</v>
      </c>
      <c r="E1028" s="63" t="s">
        <v>1050</v>
      </c>
      <c r="F1028" s="63" t="s">
        <v>1076</v>
      </c>
      <c r="G1028" s="63" t="s">
        <v>1052</v>
      </c>
      <c r="H1028" s="63" t="s">
        <v>1053</v>
      </c>
      <c r="I1028" s="63" t="s">
        <v>1054</v>
      </c>
      <c r="J1028" s="64">
        <v>500</v>
      </c>
      <c r="K1028">
        <v>2</v>
      </c>
      <c r="L1028">
        <v>2</v>
      </c>
      <c r="M1028">
        <v>2</v>
      </c>
      <c r="N1028">
        <v>2</v>
      </c>
      <c r="O1028" s="64">
        <v>4000</v>
      </c>
    </row>
    <row r="1029" spans="1:15">
      <c r="A1029" s="63" t="s">
        <v>85</v>
      </c>
      <c r="B1029" s="63" t="s">
        <v>1001</v>
      </c>
      <c r="C1029" s="63" t="s">
        <v>1471</v>
      </c>
      <c r="D1029" s="63" t="s">
        <v>1968</v>
      </c>
      <c r="E1029" s="63" t="s">
        <v>1113</v>
      </c>
      <c r="F1029" s="63" t="s">
        <v>1472</v>
      </c>
      <c r="G1029" s="63" t="s">
        <v>1087</v>
      </c>
      <c r="H1029" s="63" t="s">
        <v>1115</v>
      </c>
      <c r="I1029" s="63" t="s">
        <v>1097</v>
      </c>
      <c r="J1029" s="64">
        <v>5000</v>
      </c>
      <c r="K1029">
        <v>1</v>
      </c>
      <c r="L1029">
        <v>0</v>
      </c>
      <c r="M1029">
        <v>0</v>
      </c>
      <c r="N1029">
        <v>0</v>
      </c>
      <c r="O1029" s="64">
        <v>5000</v>
      </c>
    </row>
    <row r="1030" spans="1:15">
      <c r="A1030" s="63" t="s">
        <v>85</v>
      </c>
      <c r="B1030" s="63" t="s">
        <v>1001</v>
      </c>
      <c r="C1030" s="63" t="s">
        <v>1112</v>
      </c>
      <c r="D1030" s="63" t="s">
        <v>1968</v>
      </c>
      <c r="E1030" s="63" t="s">
        <v>1113</v>
      </c>
      <c r="F1030" s="63" t="s">
        <v>1114</v>
      </c>
      <c r="G1030" s="63" t="s">
        <v>1087</v>
      </c>
      <c r="H1030" s="63" t="s">
        <v>1115</v>
      </c>
      <c r="I1030" s="63" t="s">
        <v>1097</v>
      </c>
      <c r="J1030" s="64">
        <v>5000</v>
      </c>
      <c r="K1030">
        <v>1</v>
      </c>
      <c r="L1030">
        <v>2</v>
      </c>
      <c r="M1030">
        <v>2</v>
      </c>
      <c r="N1030">
        <v>0</v>
      </c>
      <c r="O1030" s="64">
        <v>25000</v>
      </c>
    </row>
    <row r="1031" spans="1:15">
      <c r="A1031" s="63" t="s">
        <v>85</v>
      </c>
      <c r="B1031" s="63" t="s">
        <v>999</v>
      </c>
      <c r="C1031" s="63" t="s">
        <v>1100</v>
      </c>
      <c r="D1031" s="63" t="s">
        <v>1965</v>
      </c>
      <c r="E1031" s="63" t="s">
        <v>1050</v>
      </c>
      <c r="F1031" s="63" t="s">
        <v>1101</v>
      </c>
      <c r="G1031" s="63" t="s">
        <v>1087</v>
      </c>
      <c r="H1031" s="63" t="s">
        <v>1053</v>
      </c>
      <c r="I1031" s="63" t="s">
        <v>1054</v>
      </c>
      <c r="J1031" s="64">
        <v>3000</v>
      </c>
      <c r="K1031">
        <v>2</v>
      </c>
      <c r="L1031">
        <v>1</v>
      </c>
      <c r="M1031">
        <v>1</v>
      </c>
      <c r="N1031">
        <v>1</v>
      </c>
      <c r="O1031" s="64">
        <v>15000</v>
      </c>
    </row>
    <row r="1032" spans="1:15">
      <c r="A1032" s="63" t="s">
        <v>85</v>
      </c>
      <c r="B1032" s="63" t="s">
        <v>1001</v>
      </c>
      <c r="C1032" s="63" t="s">
        <v>1399</v>
      </c>
      <c r="D1032" s="63" t="s">
        <v>1968</v>
      </c>
      <c r="E1032" s="63" t="s">
        <v>1113</v>
      </c>
      <c r="F1032" s="63" t="s">
        <v>1400</v>
      </c>
      <c r="G1032" s="63" t="s">
        <v>1087</v>
      </c>
      <c r="H1032" s="63" t="s">
        <v>1115</v>
      </c>
      <c r="I1032" s="63" t="s">
        <v>1097</v>
      </c>
      <c r="J1032" s="64">
        <v>15000</v>
      </c>
      <c r="K1032">
        <v>1</v>
      </c>
      <c r="L1032">
        <v>0</v>
      </c>
      <c r="M1032">
        <v>0</v>
      </c>
      <c r="N1032">
        <v>0</v>
      </c>
      <c r="O1032" s="64">
        <v>15000</v>
      </c>
    </row>
    <row r="1033" spans="1:15">
      <c r="A1033" s="63" t="s">
        <v>85</v>
      </c>
      <c r="B1033" s="63" t="s">
        <v>999</v>
      </c>
      <c r="C1033" s="63" t="s">
        <v>1177</v>
      </c>
      <c r="D1033" s="63" t="s">
        <v>1967</v>
      </c>
      <c r="E1033" s="63" t="s">
        <v>1050</v>
      </c>
      <c r="F1033" s="63" t="s">
        <v>1178</v>
      </c>
      <c r="G1033" s="63" t="s">
        <v>1087</v>
      </c>
      <c r="H1033" s="63" t="s">
        <v>1053</v>
      </c>
      <c r="I1033" s="63" t="s">
        <v>1054</v>
      </c>
      <c r="J1033" s="64">
        <v>40</v>
      </c>
      <c r="K1033">
        <v>1</v>
      </c>
      <c r="L1033">
        <v>1</v>
      </c>
      <c r="M1033">
        <v>1</v>
      </c>
      <c r="N1033">
        <v>1</v>
      </c>
      <c r="O1033" s="64">
        <v>160</v>
      </c>
    </row>
    <row r="1034" spans="1:15">
      <c r="A1034" s="63" t="s">
        <v>85</v>
      </c>
      <c r="B1034" s="63" t="s">
        <v>999</v>
      </c>
      <c r="C1034" s="63" t="s">
        <v>1518</v>
      </c>
      <c r="D1034" s="63" t="s">
        <v>1253</v>
      </c>
      <c r="E1034" s="63" t="s">
        <v>1254</v>
      </c>
      <c r="F1034" s="63" t="s">
        <v>1519</v>
      </c>
      <c r="G1034" s="63" t="s">
        <v>1058</v>
      </c>
      <c r="H1034" s="63" t="s">
        <v>1256</v>
      </c>
      <c r="I1034" s="63" t="s">
        <v>1054</v>
      </c>
      <c r="J1034" s="64">
        <v>500</v>
      </c>
      <c r="K1034">
        <v>2</v>
      </c>
      <c r="L1034">
        <v>0</v>
      </c>
      <c r="M1034">
        <v>0</v>
      </c>
      <c r="N1034">
        <v>0</v>
      </c>
      <c r="O1034" s="64">
        <v>1000</v>
      </c>
    </row>
    <row r="1035" spans="1:15">
      <c r="A1035" s="63" t="s">
        <v>85</v>
      </c>
      <c r="B1035" s="63" t="s">
        <v>999</v>
      </c>
      <c r="C1035" s="63" t="s">
        <v>1352</v>
      </c>
      <c r="D1035" s="63" t="s">
        <v>1253</v>
      </c>
      <c r="E1035" s="63" t="s">
        <v>1254</v>
      </c>
      <c r="F1035" s="63" t="s">
        <v>1353</v>
      </c>
      <c r="G1035" s="63" t="s">
        <v>1058</v>
      </c>
      <c r="H1035" s="63" t="s">
        <v>1256</v>
      </c>
      <c r="I1035" s="63" t="s">
        <v>1054</v>
      </c>
      <c r="J1035" s="64">
        <v>250</v>
      </c>
      <c r="K1035">
        <v>12</v>
      </c>
      <c r="L1035">
        <v>0</v>
      </c>
      <c r="M1035">
        <v>12</v>
      </c>
      <c r="N1035">
        <v>0</v>
      </c>
      <c r="O1035" s="64">
        <v>6000</v>
      </c>
    </row>
    <row r="1036" spans="1:15">
      <c r="A1036" s="63" t="s">
        <v>85</v>
      </c>
      <c r="B1036" s="63" t="s">
        <v>1001</v>
      </c>
      <c r="C1036" s="63" t="s">
        <v>1593</v>
      </c>
      <c r="D1036" s="63" t="s">
        <v>1968</v>
      </c>
      <c r="E1036" s="63" t="s">
        <v>1113</v>
      </c>
      <c r="F1036" s="63" t="s">
        <v>1594</v>
      </c>
      <c r="G1036" s="63" t="s">
        <v>1087</v>
      </c>
      <c r="H1036" s="63" t="s">
        <v>1115</v>
      </c>
      <c r="I1036" s="63" t="s">
        <v>1097</v>
      </c>
      <c r="J1036" s="64">
        <v>100000</v>
      </c>
      <c r="K1036">
        <v>1</v>
      </c>
      <c r="L1036">
        <v>0</v>
      </c>
      <c r="M1036">
        <v>0</v>
      </c>
      <c r="N1036">
        <v>0</v>
      </c>
      <c r="O1036" s="64">
        <v>100000</v>
      </c>
    </row>
    <row r="1037" spans="1:15">
      <c r="A1037" s="63" t="s">
        <v>85</v>
      </c>
      <c r="B1037" s="63" t="s">
        <v>1001</v>
      </c>
      <c r="C1037" s="63" t="s">
        <v>1659</v>
      </c>
      <c r="D1037" s="63" t="s">
        <v>1462</v>
      </c>
      <c r="E1037" s="63" t="s">
        <v>2013</v>
      </c>
      <c r="F1037" s="63" t="s">
        <v>1660</v>
      </c>
      <c r="G1037" s="63" t="s">
        <v>1087</v>
      </c>
      <c r="H1037" s="63" t="s">
        <v>1464</v>
      </c>
      <c r="I1037" s="63" t="s">
        <v>1097</v>
      </c>
      <c r="J1037" s="64">
        <v>30000</v>
      </c>
      <c r="K1037">
        <v>1</v>
      </c>
      <c r="L1037">
        <v>0</v>
      </c>
      <c r="M1037">
        <v>0</v>
      </c>
      <c r="N1037">
        <v>0</v>
      </c>
      <c r="O1037" s="64">
        <v>30000</v>
      </c>
    </row>
    <row r="1038" spans="1:15">
      <c r="A1038" s="63" t="s">
        <v>85</v>
      </c>
      <c r="B1038" s="63" t="s">
        <v>1001</v>
      </c>
      <c r="C1038" s="63" t="s">
        <v>1152</v>
      </c>
      <c r="D1038" s="63" t="s">
        <v>1967</v>
      </c>
      <c r="E1038" s="63" t="s">
        <v>1050</v>
      </c>
      <c r="F1038" s="63" t="s">
        <v>1153</v>
      </c>
      <c r="G1038" s="63" t="s">
        <v>1087</v>
      </c>
      <c r="H1038" s="63" t="s">
        <v>1053</v>
      </c>
      <c r="I1038" s="63" t="s">
        <v>1054</v>
      </c>
      <c r="J1038" s="64">
        <v>1000</v>
      </c>
      <c r="K1038">
        <v>1</v>
      </c>
      <c r="L1038">
        <v>1</v>
      </c>
      <c r="M1038">
        <v>1</v>
      </c>
      <c r="N1038">
        <v>1</v>
      </c>
      <c r="O1038" s="64">
        <v>4000</v>
      </c>
    </row>
    <row r="1039" spans="1:15">
      <c r="A1039" s="63" t="s">
        <v>85</v>
      </c>
      <c r="B1039" s="63" t="s">
        <v>1001</v>
      </c>
      <c r="C1039" s="63" t="s">
        <v>1169</v>
      </c>
      <c r="D1039" s="63" t="s">
        <v>1921</v>
      </c>
      <c r="E1039" s="63" t="s">
        <v>1094</v>
      </c>
      <c r="F1039" s="63" t="s">
        <v>1170</v>
      </c>
      <c r="G1039" s="63" t="s">
        <v>1087</v>
      </c>
      <c r="H1039" s="63" t="s">
        <v>1096</v>
      </c>
      <c r="I1039" s="63" t="s">
        <v>1097</v>
      </c>
      <c r="J1039" s="64">
        <v>4000</v>
      </c>
      <c r="K1039">
        <v>1</v>
      </c>
      <c r="L1039">
        <v>0</v>
      </c>
      <c r="M1039">
        <v>1</v>
      </c>
      <c r="N1039">
        <v>0</v>
      </c>
      <c r="O1039" s="64">
        <v>8000</v>
      </c>
    </row>
    <row r="1040" spans="1:15">
      <c r="A1040" s="63" t="s">
        <v>85</v>
      </c>
      <c r="B1040" s="63" t="s">
        <v>1001</v>
      </c>
      <c r="C1040" s="63" t="s">
        <v>1093</v>
      </c>
      <c r="D1040" s="63" t="s">
        <v>1921</v>
      </c>
      <c r="E1040" s="63" t="s">
        <v>1094</v>
      </c>
      <c r="F1040" s="63" t="s">
        <v>1095</v>
      </c>
      <c r="G1040" s="63" t="s">
        <v>1087</v>
      </c>
      <c r="H1040" s="63" t="s">
        <v>1096</v>
      </c>
      <c r="I1040" s="63" t="s">
        <v>1097</v>
      </c>
      <c r="J1040" s="64">
        <v>40000</v>
      </c>
      <c r="K1040">
        <v>1</v>
      </c>
      <c r="L1040">
        <v>1</v>
      </c>
      <c r="M1040">
        <v>1</v>
      </c>
      <c r="N1040">
        <v>1</v>
      </c>
      <c r="O1040" s="64">
        <v>160000</v>
      </c>
    </row>
    <row r="1041" spans="1:15">
      <c r="A1041" s="63" t="s">
        <v>85</v>
      </c>
      <c r="B1041" s="63" t="s">
        <v>1001</v>
      </c>
      <c r="C1041" s="63" t="s">
        <v>1368</v>
      </c>
      <c r="D1041" s="63" t="s">
        <v>1369</v>
      </c>
      <c r="E1041" s="63" t="s">
        <v>1370</v>
      </c>
      <c r="F1041" s="63" t="s">
        <v>1371</v>
      </c>
      <c r="G1041" s="63" t="s">
        <v>1087</v>
      </c>
      <c r="H1041" s="63" t="s">
        <v>1372</v>
      </c>
      <c r="I1041" s="63" t="s">
        <v>1097</v>
      </c>
      <c r="J1041" s="64">
        <v>23468</v>
      </c>
      <c r="K1041">
        <v>1</v>
      </c>
      <c r="L1041">
        <v>0</v>
      </c>
      <c r="M1041">
        <v>0</v>
      </c>
      <c r="N1041">
        <v>0</v>
      </c>
      <c r="O1041" s="64">
        <v>23468</v>
      </c>
    </row>
    <row r="1042" spans="1:15">
      <c r="A1042" s="63" t="s">
        <v>85</v>
      </c>
      <c r="B1042" s="63" t="s">
        <v>1001</v>
      </c>
      <c r="C1042" s="63" t="s">
        <v>1731</v>
      </c>
      <c r="D1042" s="63" t="s">
        <v>1253</v>
      </c>
      <c r="E1042" s="63" t="s">
        <v>1254</v>
      </c>
      <c r="F1042" s="63" t="s">
        <v>2011</v>
      </c>
      <c r="G1042" s="63" t="s">
        <v>1087</v>
      </c>
      <c r="H1042" s="63" t="s">
        <v>1256</v>
      </c>
      <c r="I1042" s="63" t="s">
        <v>1097</v>
      </c>
      <c r="J1042" s="64">
        <v>10000</v>
      </c>
      <c r="K1042">
        <v>1</v>
      </c>
      <c r="L1042">
        <v>0</v>
      </c>
      <c r="M1042">
        <v>0</v>
      </c>
      <c r="N1042">
        <v>0</v>
      </c>
      <c r="O1042" s="64">
        <v>10000</v>
      </c>
    </row>
    <row r="1043" spans="1:15">
      <c r="A1043" s="63" t="s">
        <v>85</v>
      </c>
      <c r="B1043" s="63" t="s">
        <v>999</v>
      </c>
      <c r="C1043" s="63" t="s">
        <v>1134</v>
      </c>
      <c r="D1043" s="63" t="s">
        <v>1969</v>
      </c>
      <c r="E1043" s="63" t="s">
        <v>1135</v>
      </c>
      <c r="F1043" s="63" t="s">
        <v>1136</v>
      </c>
      <c r="G1043" s="63" t="s">
        <v>1137</v>
      </c>
      <c r="H1043" s="63" t="s">
        <v>1138</v>
      </c>
      <c r="I1043" s="63" t="s">
        <v>1089</v>
      </c>
      <c r="J1043" s="64">
        <v>500</v>
      </c>
      <c r="K1043">
        <v>1</v>
      </c>
      <c r="L1043">
        <v>0</v>
      </c>
      <c r="M1043">
        <v>0</v>
      </c>
      <c r="N1043">
        <v>0</v>
      </c>
      <c r="O1043" s="64">
        <v>500</v>
      </c>
    </row>
    <row r="1044" spans="1:15">
      <c r="A1044" s="63" t="s">
        <v>85</v>
      </c>
      <c r="B1044" s="63" t="s">
        <v>999</v>
      </c>
      <c r="C1044" s="63" t="s">
        <v>1405</v>
      </c>
      <c r="D1044" s="63" t="s">
        <v>1912</v>
      </c>
      <c r="E1044" s="63" t="s">
        <v>2007</v>
      </c>
      <c r="F1044" s="63" t="s">
        <v>1406</v>
      </c>
      <c r="G1044" s="63" t="s">
        <v>1087</v>
      </c>
      <c r="H1044" s="63" t="s">
        <v>1268</v>
      </c>
      <c r="I1044" s="63" t="s">
        <v>1054</v>
      </c>
      <c r="J1044" s="64">
        <v>3000</v>
      </c>
      <c r="K1044">
        <v>5</v>
      </c>
      <c r="L1044">
        <v>0</v>
      </c>
      <c r="M1044">
        <v>0</v>
      </c>
      <c r="N1044">
        <v>0</v>
      </c>
      <c r="O1044" s="64">
        <v>15000</v>
      </c>
    </row>
    <row r="1045" spans="1:15">
      <c r="A1045" s="63" t="s">
        <v>85</v>
      </c>
      <c r="B1045" s="63" t="s">
        <v>999</v>
      </c>
      <c r="C1045" s="63" t="s">
        <v>1265</v>
      </c>
      <c r="D1045" s="63" t="s">
        <v>1912</v>
      </c>
      <c r="E1045" s="63" t="s">
        <v>2007</v>
      </c>
      <c r="F1045" s="63" t="s">
        <v>1267</v>
      </c>
      <c r="G1045" s="63" t="s">
        <v>1087</v>
      </c>
      <c r="H1045" s="63" t="s">
        <v>1268</v>
      </c>
      <c r="I1045" s="63" t="s">
        <v>1054</v>
      </c>
      <c r="J1045" s="64">
        <v>1000</v>
      </c>
      <c r="K1045">
        <v>5</v>
      </c>
      <c r="L1045">
        <v>0</v>
      </c>
      <c r="M1045">
        <v>0</v>
      </c>
      <c r="N1045">
        <v>0</v>
      </c>
      <c r="O1045" s="64">
        <v>5000</v>
      </c>
    </row>
    <row r="1046" spans="1:15">
      <c r="A1046" s="63" t="s">
        <v>85</v>
      </c>
      <c r="B1046" s="63" t="s">
        <v>999</v>
      </c>
      <c r="C1046" s="63" t="s">
        <v>1055</v>
      </c>
      <c r="D1046" s="63" t="s">
        <v>1916</v>
      </c>
      <c r="E1046" s="63" t="s">
        <v>1056</v>
      </c>
      <c r="F1046" s="63" t="s">
        <v>1057</v>
      </c>
      <c r="G1046" s="63" t="s">
        <v>1058</v>
      </c>
      <c r="H1046" s="63" t="s">
        <v>1059</v>
      </c>
      <c r="I1046" s="63" t="s">
        <v>1054</v>
      </c>
      <c r="J1046" s="64">
        <v>850</v>
      </c>
      <c r="K1046">
        <v>5</v>
      </c>
      <c r="L1046">
        <v>5</v>
      </c>
      <c r="M1046">
        <v>5</v>
      </c>
      <c r="N1046">
        <v>5</v>
      </c>
      <c r="O1046" s="64">
        <v>17000</v>
      </c>
    </row>
    <row r="1047" spans="1:15">
      <c r="A1047" s="63" t="s">
        <v>85</v>
      </c>
      <c r="B1047" s="63" t="s">
        <v>999</v>
      </c>
      <c r="C1047" s="63" t="s">
        <v>1336</v>
      </c>
      <c r="D1047" s="63" t="s">
        <v>1968</v>
      </c>
      <c r="E1047" s="63" t="s">
        <v>1113</v>
      </c>
      <c r="F1047" s="63" t="s">
        <v>1337</v>
      </c>
      <c r="G1047" s="63" t="s">
        <v>1087</v>
      </c>
      <c r="H1047" s="63" t="s">
        <v>1115</v>
      </c>
      <c r="I1047" s="63" t="s">
        <v>1097</v>
      </c>
      <c r="J1047" s="64">
        <v>2000</v>
      </c>
      <c r="K1047">
        <v>3</v>
      </c>
      <c r="L1047">
        <v>0</v>
      </c>
      <c r="M1047">
        <v>0</v>
      </c>
      <c r="N1047">
        <v>0</v>
      </c>
      <c r="O1047" s="64">
        <v>6000</v>
      </c>
    </row>
    <row r="1048" spans="1:15">
      <c r="A1048" s="63" t="s">
        <v>85</v>
      </c>
      <c r="B1048" s="63" t="s">
        <v>999</v>
      </c>
      <c r="C1048" s="63" t="s">
        <v>1234</v>
      </c>
      <c r="D1048" s="63" t="s">
        <v>1227</v>
      </c>
      <c r="E1048" s="63" t="s">
        <v>1050</v>
      </c>
      <c r="F1048" s="63" t="s">
        <v>1235</v>
      </c>
      <c r="G1048" s="63" t="s">
        <v>1087</v>
      </c>
      <c r="H1048" s="63" t="s">
        <v>1229</v>
      </c>
      <c r="I1048" s="63" t="s">
        <v>1054</v>
      </c>
      <c r="J1048" s="64">
        <v>1500</v>
      </c>
      <c r="K1048">
        <v>2</v>
      </c>
      <c r="L1048">
        <v>0</v>
      </c>
      <c r="M1048">
        <v>2</v>
      </c>
      <c r="N1048">
        <v>0</v>
      </c>
      <c r="O1048" s="64">
        <v>6000</v>
      </c>
    </row>
    <row r="1049" spans="1:15">
      <c r="A1049" s="63" t="s">
        <v>85</v>
      </c>
      <c r="B1049" s="63" t="s">
        <v>999</v>
      </c>
      <c r="C1049" s="63" t="s">
        <v>1556</v>
      </c>
      <c r="D1049" s="63" t="s">
        <v>1916</v>
      </c>
      <c r="E1049" s="63" t="s">
        <v>1056</v>
      </c>
      <c r="F1049" s="63" t="s">
        <v>1557</v>
      </c>
      <c r="G1049" s="63" t="s">
        <v>1087</v>
      </c>
      <c r="H1049" s="63" t="s">
        <v>1059</v>
      </c>
      <c r="I1049" s="63" t="s">
        <v>1054</v>
      </c>
      <c r="J1049" s="64">
        <v>250</v>
      </c>
      <c r="K1049">
        <v>2</v>
      </c>
      <c r="L1049">
        <v>0</v>
      </c>
      <c r="M1049">
        <v>1</v>
      </c>
      <c r="N1049">
        <v>0</v>
      </c>
      <c r="O1049" s="64">
        <v>750</v>
      </c>
    </row>
    <row r="1050" spans="1:15">
      <c r="A1050" s="63" t="s">
        <v>49</v>
      </c>
      <c r="B1050" s="63" t="s">
        <v>635</v>
      </c>
      <c r="C1050" s="63" t="s">
        <v>1661</v>
      </c>
      <c r="D1050" s="63" t="s">
        <v>1662</v>
      </c>
      <c r="E1050" s="63" t="s">
        <v>1973</v>
      </c>
      <c r="F1050" s="63" t="s">
        <v>1663</v>
      </c>
      <c r="G1050" s="63" t="s">
        <v>1081</v>
      </c>
      <c r="H1050" s="63" t="s">
        <v>1664</v>
      </c>
      <c r="I1050" s="63" t="s">
        <v>1054</v>
      </c>
      <c r="J1050" s="64">
        <v>241</v>
      </c>
      <c r="K1050">
        <v>4025</v>
      </c>
      <c r="L1050">
        <v>6850</v>
      </c>
      <c r="M1050">
        <v>6850</v>
      </c>
      <c r="N1050">
        <v>6850</v>
      </c>
      <c r="O1050" s="64">
        <v>5922575</v>
      </c>
    </row>
    <row r="1051" spans="1:15">
      <c r="A1051" s="63" t="s">
        <v>27</v>
      </c>
      <c r="B1051" s="63" t="s">
        <v>170</v>
      </c>
      <c r="C1051" s="63" t="s">
        <v>1300</v>
      </c>
      <c r="D1051" s="63" t="s">
        <v>1968</v>
      </c>
      <c r="E1051" s="63" t="s">
        <v>1113</v>
      </c>
      <c r="F1051" s="63" t="s">
        <v>1301</v>
      </c>
      <c r="G1051" s="63" t="s">
        <v>1087</v>
      </c>
      <c r="H1051" s="63" t="s">
        <v>1115</v>
      </c>
      <c r="I1051" s="63" t="s">
        <v>1097</v>
      </c>
      <c r="J1051" s="64">
        <v>3000</v>
      </c>
      <c r="K1051">
        <v>1</v>
      </c>
      <c r="L1051">
        <v>0</v>
      </c>
      <c r="M1051">
        <v>0</v>
      </c>
      <c r="N1051">
        <v>0</v>
      </c>
      <c r="O1051" s="64">
        <v>3000</v>
      </c>
    </row>
    <row r="1052" spans="1:15">
      <c r="A1052" s="63" t="s">
        <v>29</v>
      </c>
      <c r="B1052" s="63" t="s">
        <v>308</v>
      </c>
      <c r="C1052" s="63" t="s">
        <v>1108</v>
      </c>
      <c r="D1052" s="63" t="s">
        <v>1965</v>
      </c>
      <c r="E1052" s="63" t="s">
        <v>1050</v>
      </c>
      <c r="F1052" s="63" t="s">
        <v>1109</v>
      </c>
      <c r="G1052" s="63" t="s">
        <v>1052</v>
      </c>
      <c r="H1052" s="63" t="s">
        <v>1053</v>
      </c>
      <c r="I1052" s="63" t="s">
        <v>1054</v>
      </c>
      <c r="J1052" s="64">
        <v>600</v>
      </c>
      <c r="K1052">
        <v>2</v>
      </c>
      <c r="L1052">
        <v>2</v>
      </c>
      <c r="M1052">
        <v>2</v>
      </c>
      <c r="N1052">
        <v>2</v>
      </c>
      <c r="O1052" s="64">
        <v>4800</v>
      </c>
    </row>
    <row r="1053" spans="1:15">
      <c r="A1053" s="63" t="s">
        <v>29</v>
      </c>
      <c r="B1053" s="63" t="s">
        <v>308</v>
      </c>
      <c r="C1053" s="63" t="s">
        <v>1456</v>
      </c>
      <c r="D1053" s="63" t="s">
        <v>1227</v>
      </c>
      <c r="E1053" s="63" t="s">
        <v>1050</v>
      </c>
      <c r="F1053" s="63" t="s">
        <v>1665</v>
      </c>
      <c r="G1053" s="63" t="s">
        <v>1087</v>
      </c>
      <c r="H1053" s="63" t="s">
        <v>1229</v>
      </c>
      <c r="I1053" s="63" t="s">
        <v>1054</v>
      </c>
      <c r="J1053" s="64">
        <v>100</v>
      </c>
      <c r="K1053">
        <v>200</v>
      </c>
      <c r="L1053">
        <v>200</v>
      </c>
      <c r="M1053">
        <v>100</v>
      </c>
      <c r="N1053">
        <v>0</v>
      </c>
      <c r="O1053" s="64">
        <v>50000</v>
      </c>
    </row>
    <row r="1054" spans="1:15">
      <c r="A1054" s="63" t="s">
        <v>29</v>
      </c>
      <c r="B1054" s="63" t="s">
        <v>308</v>
      </c>
      <c r="C1054" s="63" t="s">
        <v>1666</v>
      </c>
      <c r="D1054" s="63" t="s">
        <v>1227</v>
      </c>
      <c r="E1054" s="63" t="s">
        <v>1050</v>
      </c>
      <c r="F1054" s="63" t="s">
        <v>1667</v>
      </c>
      <c r="G1054" s="63" t="s">
        <v>1087</v>
      </c>
      <c r="H1054" s="63" t="s">
        <v>1229</v>
      </c>
      <c r="I1054" s="63" t="s">
        <v>1054</v>
      </c>
      <c r="J1054" s="64">
        <v>50</v>
      </c>
      <c r="K1054">
        <v>400</v>
      </c>
      <c r="L1054">
        <v>0</v>
      </c>
      <c r="M1054">
        <v>0</v>
      </c>
      <c r="N1054">
        <v>0</v>
      </c>
      <c r="O1054" s="64">
        <v>20000</v>
      </c>
    </row>
    <row r="1055" spans="1:15">
      <c r="A1055" s="63" t="s">
        <v>29</v>
      </c>
      <c r="B1055" s="63" t="s">
        <v>308</v>
      </c>
      <c r="C1055" s="63" t="s">
        <v>1668</v>
      </c>
      <c r="D1055" s="63" t="s">
        <v>1248</v>
      </c>
      <c r="E1055" s="63" t="s">
        <v>1249</v>
      </c>
      <c r="F1055" s="63" t="s">
        <v>1669</v>
      </c>
      <c r="G1055" s="63" t="s">
        <v>1087</v>
      </c>
      <c r="H1055" s="63" t="s">
        <v>1251</v>
      </c>
      <c r="I1055" s="63" t="s">
        <v>1054</v>
      </c>
      <c r="J1055" s="64">
        <v>100</v>
      </c>
      <c r="K1055">
        <v>155</v>
      </c>
      <c r="L1055">
        <v>300</v>
      </c>
      <c r="M1055">
        <v>0</v>
      </c>
      <c r="N1055">
        <v>0</v>
      </c>
      <c r="O1055" s="64">
        <v>45500</v>
      </c>
    </row>
    <row r="1056" spans="1:15">
      <c r="A1056" s="63" t="s">
        <v>29</v>
      </c>
      <c r="B1056" s="63" t="s">
        <v>308</v>
      </c>
      <c r="C1056" s="63" t="s">
        <v>1670</v>
      </c>
      <c r="D1056" s="63" t="s">
        <v>1967</v>
      </c>
      <c r="E1056" s="63" t="s">
        <v>1050</v>
      </c>
      <c r="F1056" s="63" t="s">
        <v>1671</v>
      </c>
      <c r="G1056" s="63" t="s">
        <v>1087</v>
      </c>
      <c r="H1056" s="63" t="s">
        <v>1053</v>
      </c>
      <c r="I1056" s="63" t="s">
        <v>1054</v>
      </c>
      <c r="J1056" s="64">
        <v>1000</v>
      </c>
      <c r="K1056">
        <v>4</v>
      </c>
      <c r="L1056">
        <v>2</v>
      </c>
      <c r="M1056">
        <v>0</v>
      </c>
      <c r="N1056">
        <v>1</v>
      </c>
      <c r="O1056" s="64">
        <v>7000</v>
      </c>
    </row>
    <row r="1057" spans="1:15">
      <c r="A1057" s="63" t="s">
        <v>29</v>
      </c>
      <c r="B1057" s="63" t="s">
        <v>308</v>
      </c>
      <c r="C1057" s="63" t="s">
        <v>1672</v>
      </c>
      <c r="D1057" s="63" t="s">
        <v>1673</v>
      </c>
      <c r="E1057" s="63" t="s">
        <v>1674</v>
      </c>
      <c r="F1057" s="63" t="s">
        <v>1675</v>
      </c>
      <c r="G1057" s="63" t="s">
        <v>1087</v>
      </c>
      <c r="H1057" s="63" t="s">
        <v>1676</v>
      </c>
      <c r="I1057" s="63" t="s">
        <v>1097</v>
      </c>
      <c r="J1057" s="64">
        <v>10000</v>
      </c>
      <c r="K1057">
        <v>1</v>
      </c>
      <c r="L1057">
        <v>1</v>
      </c>
      <c r="M1057">
        <v>0</v>
      </c>
      <c r="N1057">
        <v>0</v>
      </c>
      <c r="O1057" s="64">
        <v>20000</v>
      </c>
    </row>
    <row r="1058" spans="1:15">
      <c r="A1058" s="63" t="s">
        <v>29</v>
      </c>
      <c r="B1058" s="63" t="s">
        <v>296</v>
      </c>
      <c r="C1058" s="63" t="s">
        <v>1073</v>
      </c>
      <c r="D1058" s="63" t="s">
        <v>1966</v>
      </c>
      <c r="E1058" s="63" t="s">
        <v>1050</v>
      </c>
      <c r="F1058" s="63" t="s">
        <v>1074</v>
      </c>
      <c r="G1058" s="63" t="s">
        <v>1058</v>
      </c>
      <c r="H1058" s="63" t="s">
        <v>1199</v>
      </c>
      <c r="I1058" s="63" t="s">
        <v>1054</v>
      </c>
      <c r="J1058" s="64">
        <v>350</v>
      </c>
      <c r="K1058">
        <v>1</v>
      </c>
      <c r="L1058">
        <v>0</v>
      </c>
      <c r="M1058">
        <v>1</v>
      </c>
      <c r="N1058">
        <v>0</v>
      </c>
      <c r="O1058" s="64">
        <v>700</v>
      </c>
    </row>
    <row r="1059" spans="1:15">
      <c r="A1059" s="63" t="s">
        <v>29</v>
      </c>
      <c r="B1059" s="63" t="s">
        <v>296</v>
      </c>
      <c r="C1059" s="63" t="s">
        <v>1330</v>
      </c>
      <c r="D1059" s="63" t="s">
        <v>1965</v>
      </c>
      <c r="E1059" s="63" t="s">
        <v>1050</v>
      </c>
      <c r="F1059" s="63" t="s">
        <v>1331</v>
      </c>
      <c r="G1059" s="63" t="s">
        <v>1052</v>
      </c>
      <c r="H1059" s="63" t="s">
        <v>1053</v>
      </c>
      <c r="I1059" s="63" t="s">
        <v>1054</v>
      </c>
      <c r="J1059" s="64">
        <v>2500</v>
      </c>
      <c r="K1059">
        <v>2</v>
      </c>
      <c r="L1059">
        <v>0</v>
      </c>
      <c r="M1059">
        <v>0</v>
      </c>
      <c r="N1059">
        <v>0</v>
      </c>
      <c r="O1059" s="64">
        <v>5000</v>
      </c>
    </row>
    <row r="1060" spans="1:15">
      <c r="A1060" s="63" t="s">
        <v>29</v>
      </c>
      <c r="B1060" s="63" t="s">
        <v>296</v>
      </c>
      <c r="C1060" s="63" t="s">
        <v>1461</v>
      </c>
      <c r="D1060" s="63" t="s">
        <v>1462</v>
      </c>
      <c r="E1060" s="63" t="s">
        <v>2013</v>
      </c>
      <c r="F1060" s="63" t="s">
        <v>1463</v>
      </c>
      <c r="G1060" s="63" t="s">
        <v>1087</v>
      </c>
      <c r="H1060" s="63" t="s">
        <v>1464</v>
      </c>
      <c r="I1060" s="63" t="s">
        <v>1097</v>
      </c>
      <c r="J1060" s="64">
        <v>10000</v>
      </c>
      <c r="K1060">
        <v>2</v>
      </c>
      <c r="L1060">
        <v>0</v>
      </c>
      <c r="M1060">
        <v>0</v>
      </c>
      <c r="N1060">
        <v>0</v>
      </c>
      <c r="O1060" s="64">
        <v>20000</v>
      </c>
    </row>
    <row r="1061" spans="1:15">
      <c r="A1061" s="63" t="s">
        <v>29</v>
      </c>
      <c r="B1061" s="63" t="s">
        <v>302</v>
      </c>
      <c r="C1061" s="63" t="s">
        <v>1060</v>
      </c>
      <c r="D1061" s="63" t="s">
        <v>1061</v>
      </c>
      <c r="E1061" s="63" t="s">
        <v>1050</v>
      </c>
      <c r="F1061" s="63" t="s">
        <v>1062</v>
      </c>
      <c r="G1061" s="63" t="s">
        <v>1063</v>
      </c>
      <c r="H1061" s="63" t="s">
        <v>1064</v>
      </c>
      <c r="I1061" s="63" t="s">
        <v>1054</v>
      </c>
      <c r="J1061" s="64">
        <v>300</v>
      </c>
      <c r="K1061">
        <v>9</v>
      </c>
      <c r="L1061">
        <v>9</v>
      </c>
      <c r="M1061">
        <v>9</v>
      </c>
      <c r="N1061">
        <v>9</v>
      </c>
      <c r="O1061" s="64">
        <v>10800</v>
      </c>
    </row>
    <row r="1062" spans="1:15">
      <c r="A1062" s="63" t="s">
        <v>29</v>
      </c>
      <c r="B1062" s="63" t="s">
        <v>302</v>
      </c>
      <c r="C1062" s="63" t="s">
        <v>1093</v>
      </c>
      <c r="D1062" s="63" t="s">
        <v>1921</v>
      </c>
      <c r="E1062" s="63" t="s">
        <v>1094</v>
      </c>
      <c r="F1062" s="63" t="s">
        <v>1095</v>
      </c>
      <c r="G1062" s="63" t="s">
        <v>1087</v>
      </c>
      <c r="H1062" s="63" t="s">
        <v>1096</v>
      </c>
      <c r="I1062" s="63" t="s">
        <v>1097</v>
      </c>
      <c r="J1062" s="64">
        <v>40000</v>
      </c>
      <c r="K1062">
        <v>2</v>
      </c>
      <c r="L1062">
        <v>0</v>
      </c>
      <c r="M1062">
        <v>2</v>
      </c>
      <c r="N1062">
        <v>0</v>
      </c>
      <c r="O1062" s="64">
        <v>160000</v>
      </c>
    </row>
    <row r="1063" spans="1:15">
      <c r="A1063" s="63" t="s">
        <v>29</v>
      </c>
      <c r="B1063" s="63" t="s">
        <v>302</v>
      </c>
      <c r="C1063" s="63" t="s">
        <v>1454</v>
      </c>
      <c r="D1063" s="63" t="s">
        <v>1061</v>
      </c>
      <c r="E1063" s="63" t="s">
        <v>1050</v>
      </c>
      <c r="F1063" s="63" t="s">
        <v>1455</v>
      </c>
      <c r="G1063" s="63" t="s">
        <v>1087</v>
      </c>
      <c r="H1063" s="63" t="s">
        <v>1064</v>
      </c>
      <c r="I1063" s="63" t="s">
        <v>1054</v>
      </c>
      <c r="J1063" s="64">
        <v>100</v>
      </c>
      <c r="K1063">
        <v>9</v>
      </c>
      <c r="L1063">
        <v>9</v>
      </c>
      <c r="M1063">
        <v>9</v>
      </c>
      <c r="N1063">
        <v>9</v>
      </c>
      <c r="O1063" s="64">
        <v>3600</v>
      </c>
    </row>
    <row r="1064" spans="1:15">
      <c r="A1064" s="63" t="s">
        <v>29</v>
      </c>
      <c r="B1064" s="63" t="s">
        <v>302</v>
      </c>
      <c r="C1064" s="63" t="s">
        <v>1108</v>
      </c>
      <c r="D1064" s="63" t="s">
        <v>1965</v>
      </c>
      <c r="E1064" s="63" t="s">
        <v>1050</v>
      </c>
      <c r="F1064" s="63" t="s">
        <v>1109</v>
      </c>
      <c r="G1064" s="63" t="s">
        <v>1052</v>
      </c>
      <c r="H1064" s="63" t="s">
        <v>1053</v>
      </c>
      <c r="I1064" s="63" t="s">
        <v>1054</v>
      </c>
      <c r="J1064" s="64">
        <v>600</v>
      </c>
      <c r="K1064">
        <v>2</v>
      </c>
      <c r="L1064">
        <v>2</v>
      </c>
      <c r="M1064">
        <v>2</v>
      </c>
      <c r="N1064">
        <v>2</v>
      </c>
      <c r="O1064" s="64">
        <v>4800</v>
      </c>
    </row>
    <row r="1065" spans="1:15">
      <c r="A1065" s="63" t="s">
        <v>29</v>
      </c>
      <c r="B1065" s="63" t="s">
        <v>302</v>
      </c>
      <c r="C1065" s="63" t="s">
        <v>1100</v>
      </c>
      <c r="D1065" s="63" t="s">
        <v>1965</v>
      </c>
      <c r="E1065" s="63" t="s">
        <v>1050</v>
      </c>
      <c r="F1065" s="63" t="s">
        <v>1101</v>
      </c>
      <c r="G1065" s="63" t="s">
        <v>1087</v>
      </c>
      <c r="H1065" s="63" t="s">
        <v>1053</v>
      </c>
      <c r="I1065" s="63" t="s">
        <v>1054</v>
      </c>
      <c r="J1065" s="64">
        <v>3000</v>
      </c>
      <c r="K1065">
        <v>3</v>
      </c>
      <c r="L1065">
        <v>3</v>
      </c>
      <c r="M1065">
        <v>2</v>
      </c>
      <c r="N1065">
        <v>2</v>
      </c>
      <c r="O1065" s="64">
        <v>30000</v>
      </c>
    </row>
    <row r="1066" spans="1:15">
      <c r="A1066" s="63" t="s">
        <v>29</v>
      </c>
      <c r="B1066" s="63" t="s">
        <v>302</v>
      </c>
      <c r="C1066" s="63" t="s">
        <v>1213</v>
      </c>
      <c r="D1066" s="63" t="s">
        <v>1965</v>
      </c>
      <c r="E1066" s="63" t="s">
        <v>1050</v>
      </c>
      <c r="F1066" s="63" t="s">
        <v>1214</v>
      </c>
      <c r="G1066" s="63" t="s">
        <v>1087</v>
      </c>
      <c r="H1066" s="63" t="s">
        <v>1053</v>
      </c>
      <c r="I1066" s="63" t="s">
        <v>1054</v>
      </c>
      <c r="J1066" s="64">
        <v>100</v>
      </c>
      <c r="K1066">
        <v>40</v>
      </c>
      <c r="L1066">
        <v>40</v>
      </c>
      <c r="M1066">
        <v>40</v>
      </c>
      <c r="N1066">
        <v>40</v>
      </c>
      <c r="O1066" s="64">
        <v>16000</v>
      </c>
    </row>
    <row r="1067" spans="1:15">
      <c r="A1067" s="63" t="s">
        <v>29</v>
      </c>
      <c r="B1067" s="63" t="s">
        <v>302</v>
      </c>
      <c r="C1067" s="63" t="s">
        <v>1106</v>
      </c>
      <c r="D1067" s="63" t="s">
        <v>1965</v>
      </c>
      <c r="E1067" s="63" t="s">
        <v>1050</v>
      </c>
      <c r="F1067" s="63" t="s">
        <v>1107</v>
      </c>
      <c r="G1067" s="63" t="s">
        <v>1052</v>
      </c>
      <c r="H1067" s="63" t="s">
        <v>1053</v>
      </c>
      <c r="I1067" s="63" t="s">
        <v>1054</v>
      </c>
      <c r="J1067" s="64">
        <v>60</v>
      </c>
      <c r="K1067">
        <v>1</v>
      </c>
      <c r="L1067">
        <v>1</v>
      </c>
      <c r="M1067">
        <v>1</v>
      </c>
      <c r="N1067">
        <v>1</v>
      </c>
      <c r="O1067" s="64">
        <v>240</v>
      </c>
    </row>
    <row r="1068" spans="1:15">
      <c r="A1068" s="63" t="s">
        <v>29</v>
      </c>
      <c r="B1068" s="63" t="s">
        <v>302</v>
      </c>
      <c r="C1068" s="63" t="s">
        <v>1049</v>
      </c>
      <c r="D1068" s="63" t="s">
        <v>1965</v>
      </c>
      <c r="E1068" s="63" t="s">
        <v>1050</v>
      </c>
      <c r="F1068" s="63" t="s">
        <v>1051</v>
      </c>
      <c r="G1068" s="63" t="s">
        <v>1052</v>
      </c>
      <c r="H1068" s="63" t="s">
        <v>1053</v>
      </c>
      <c r="I1068" s="63" t="s">
        <v>1054</v>
      </c>
      <c r="J1068" s="64">
        <v>50</v>
      </c>
      <c r="K1068">
        <v>1</v>
      </c>
      <c r="L1068">
        <v>1</v>
      </c>
      <c r="M1068">
        <v>1</v>
      </c>
      <c r="N1068">
        <v>1</v>
      </c>
      <c r="O1068" s="64">
        <v>200</v>
      </c>
    </row>
    <row r="1069" spans="1:15">
      <c r="A1069" s="63" t="s">
        <v>29</v>
      </c>
      <c r="B1069" s="63" t="s">
        <v>302</v>
      </c>
      <c r="C1069" s="63" t="s">
        <v>1173</v>
      </c>
      <c r="D1069" s="63" t="s">
        <v>1967</v>
      </c>
      <c r="E1069" s="63" t="s">
        <v>1050</v>
      </c>
      <c r="F1069" s="63" t="s">
        <v>1174</v>
      </c>
      <c r="G1069" s="63" t="s">
        <v>1052</v>
      </c>
      <c r="H1069" s="63" t="s">
        <v>1053</v>
      </c>
      <c r="I1069" s="63" t="s">
        <v>1054</v>
      </c>
      <c r="J1069" s="64">
        <v>400</v>
      </c>
      <c r="K1069">
        <v>1</v>
      </c>
      <c r="L1069">
        <v>1</v>
      </c>
      <c r="M1069">
        <v>1</v>
      </c>
      <c r="N1069">
        <v>1</v>
      </c>
      <c r="O1069" s="64">
        <v>1600</v>
      </c>
    </row>
    <row r="1070" spans="1:15">
      <c r="A1070" s="63" t="s">
        <v>29</v>
      </c>
      <c r="B1070" s="63" t="s">
        <v>302</v>
      </c>
      <c r="C1070" s="63" t="s">
        <v>1116</v>
      </c>
      <c r="D1070" s="63" t="s">
        <v>1965</v>
      </c>
      <c r="E1070" s="63" t="s">
        <v>1050</v>
      </c>
      <c r="F1070" s="63" t="s">
        <v>1117</v>
      </c>
      <c r="G1070" s="63" t="s">
        <v>1052</v>
      </c>
      <c r="H1070" s="63" t="s">
        <v>1053</v>
      </c>
      <c r="I1070" s="63" t="s">
        <v>1054</v>
      </c>
      <c r="J1070" s="64">
        <v>50</v>
      </c>
      <c r="K1070">
        <v>2</v>
      </c>
      <c r="L1070">
        <v>2</v>
      </c>
      <c r="M1070">
        <v>2</v>
      </c>
      <c r="N1070">
        <v>2</v>
      </c>
      <c r="O1070" s="64">
        <v>400</v>
      </c>
    </row>
    <row r="1071" spans="1:15">
      <c r="A1071" s="63" t="s">
        <v>29</v>
      </c>
      <c r="B1071" s="63" t="s">
        <v>302</v>
      </c>
      <c r="C1071" s="63" t="s">
        <v>1185</v>
      </c>
      <c r="D1071" s="63" t="s">
        <v>1965</v>
      </c>
      <c r="E1071" s="63" t="s">
        <v>1050</v>
      </c>
      <c r="F1071" s="63" t="s">
        <v>1186</v>
      </c>
      <c r="G1071" s="63" t="s">
        <v>1087</v>
      </c>
      <c r="H1071" s="63" t="s">
        <v>1053</v>
      </c>
      <c r="I1071" s="63" t="s">
        <v>1054</v>
      </c>
      <c r="J1071" s="64">
        <v>40</v>
      </c>
      <c r="K1071">
        <v>200</v>
      </c>
      <c r="L1071">
        <v>200</v>
      </c>
      <c r="M1071">
        <v>200</v>
      </c>
      <c r="N1071">
        <v>200</v>
      </c>
      <c r="O1071" s="64">
        <v>32000</v>
      </c>
    </row>
    <row r="1072" spans="1:15">
      <c r="A1072" s="63" t="s">
        <v>29</v>
      </c>
      <c r="B1072" s="63" t="s">
        <v>302</v>
      </c>
      <c r="C1072" s="63" t="s">
        <v>1452</v>
      </c>
      <c r="D1072" s="63" t="s">
        <v>1967</v>
      </c>
      <c r="E1072" s="63" t="s">
        <v>1050</v>
      </c>
      <c r="F1072" s="63" t="s">
        <v>1453</v>
      </c>
      <c r="G1072" s="63" t="s">
        <v>1052</v>
      </c>
      <c r="H1072" s="63" t="s">
        <v>1053</v>
      </c>
      <c r="I1072" s="63" t="s">
        <v>1054</v>
      </c>
      <c r="J1072" s="64">
        <v>1000</v>
      </c>
      <c r="K1072">
        <v>2</v>
      </c>
      <c r="L1072">
        <v>2</v>
      </c>
      <c r="M1072">
        <v>2</v>
      </c>
      <c r="N1072">
        <v>2</v>
      </c>
      <c r="O1072" s="64">
        <v>8000</v>
      </c>
    </row>
    <row r="1073" spans="1:15">
      <c r="A1073" s="63" t="s">
        <v>29</v>
      </c>
      <c r="B1073" s="63" t="s">
        <v>302</v>
      </c>
      <c r="C1073" s="63" t="s">
        <v>1461</v>
      </c>
      <c r="D1073" s="63" t="s">
        <v>1462</v>
      </c>
      <c r="E1073" s="63" t="s">
        <v>2013</v>
      </c>
      <c r="F1073" s="63" t="s">
        <v>1463</v>
      </c>
      <c r="G1073" s="63" t="s">
        <v>1087</v>
      </c>
      <c r="H1073" s="63" t="s">
        <v>1464</v>
      </c>
      <c r="I1073" s="63" t="s">
        <v>1097</v>
      </c>
      <c r="J1073" s="64">
        <v>10000</v>
      </c>
      <c r="K1073">
        <v>2</v>
      </c>
      <c r="L1073">
        <v>20</v>
      </c>
      <c r="M1073">
        <v>0</v>
      </c>
      <c r="N1073">
        <v>0</v>
      </c>
      <c r="O1073" s="64">
        <v>220000</v>
      </c>
    </row>
    <row r="1074" spans="1:15">
      <c r="A1074" s="63" t="s">
        <v>29</v>
      </c>
      <c r="B1074" s="63" t="s">
        <v>302</v>
      </c>
      <c r="C1074" s="63" t="s">
        <v>1197</v>
      </c>
      <c r="D1074" s="63" t="s">
        <v>1965</v>
      </c>
      <c r="E1074" s="63" t="s">
        <v>1050</v>
      </c>
      <c r="F1074" s="63" t="s">
        <v>1198</v>
      </c>
      <c r="G1074" s="63" t="s">
        <v>1087</v>
      </c>
      <c r="H1074" s="63" t="s">
        <v>1053</v>
      </c>
      <c r="I1074" s="63" t="s">
        <v>1054</v>
      </c>
      <c r="J1074" s="64">
        <v>10</v>
      </c>
      <c r="K1074">
        <v>2</v>
      </c>
      <c r="L1074">
        <v>2</v>
      </c>
      <c r="M1074">
        <v>2</v>
      </c>
      <c r="N1074">
        <v>2</v>
      </c>
      <c r="O1074" s="64">
        <v>80</v>
      </c>
    </row>
    <row r="1075" spans="1:15">
      <c r="A1075" s="63" t="s">
        <v>57</v>
      </c>
      <c r="B1075" s="63" t="s">
        <v>684</v>
      </c>
      <c r="C1075" s="63" t="s">
        <v>1121</v>
      </c>
      <c r="D1075" s="63" t="s">
        <v>1122</v>
      </c>
      <c r="E1075" s="63" t="s">
        <v>2003</v>
      </c>
      <c r="F1075" s="63" t="s">
        <v>1124</v>
      </c>
      <c r="G1075" s="63" t="s">
        <v>1087</v>
      </c>
      <c r="H1075" s="63" t="s">
        <v>1125</v>
      </c>
      <c r="I1075" s="63" t="s">
        <v>1054</v>
      </c>
      <c r="J1075" s="64">
        <v>50</v>
      </c>
      <c r="K1075">
        <v>150</v>
      </c>
      <c r="L1075">
        <v>0</v>
      </c>
      <c r="M1075">
        <v>0</v>
      </c>
      <c r="N1075">
        <v>0</v>
      </c>
      <c r="O1075" s="64">
        <v>7500</v>
      </c>
    </row>
    <row r="1076" spans="1:15">
      <c r="A1076" s="63" t="s">
        <v>57</v>
      </c>
      <c r="B1076" s="63" t="s">
        <v>684</v>
      </c>
      <c r="C1076" s="63" t="s">
        <v>1060</v>
      </c>
      <c r="D1076" s="63" t="s">
        <v>1061</v>
      </c>
      <c r="E1076" s="63" t="s">
        <v>1050</v>
      </c>
      <c r="F1076" s="63" t="s">
        <v>1062</v>
      </c>
      <c r="G1076" s="63" t="s">
        <v>1063</v>
      </c>
      <c r="H1076" s="63" t="s">
        <v>1064</v>
      </c>
      <c r="I1076" s="63" t="s">
        <v>1054</v>
      </c>
      <c r="J1076" s="64">
        <v>300</v>
      </c>
      <c r="K1076">
        <v>1</v>
      </c>
      <c r="L1076">
        <v>1</v>
      </c>
      <c r="M1076">
        <v>1</v>
      </c>
      <c r="N1076">
        <v>1</v>
      </c>
      <c r="O1076" s="64">
        <v>1200</v>
      </c>
    </row>
    <row r="1077" spans="1:15">
      <c r="A1077" s="63" t="s">
        <v>57</v>
      </c>
      <c r="B1077" s="63" t="s">
        <v>690</v>
      </c>
      <c r="C1077" s="63" t="s">
        <v>1121</v>
      </c>
      <c r="D1077" s="63" t="s">
        <v>1122</v>
      </c>
      <c r="E1077" s="63" t="s">
        <v>2003</v>
      </c>
      <c r="F1077" s="63" t="s">
        <v>1124</v>
      </c>
      <c r="G1077" s="63" t="s">
        <v>1087</v>
      </c>
      <c r="H1077" s="63" t="s">
        <v>1125</v>
      </c>
      <c r="I1077" s="63" t="s">
        <v>1054</v>
      </c>
      <c r="J1077" s="64">
        <v>50</v>
      </c>
      <c r="K1077">
        <v>100</v>
      </c>
      <c r="L1077">
        <v>100</v>
      </c>
      <c r="M1077">
        <v>100</v>
      </c>
      <c r="N1077">
        <v>100</v>
      </c>
      <c r="O1077" s="64">
        <v>20000</v>
      </c>
    </row>
    <row r="1078" spans="1:15">
      <c r="A1078" s="63" t="s">
        <v>57</v>
      </c>
      <c r="B1078" s="63" t="s">
        <v>690</v>
      </c>
      <c r="C1078" s="63" t="s">
        <v>1060</v>
      </c>
      <c r="D1078" s="63" t="s">
        <v>1061</v>
      </c>
      <c r="E1078" s="63" t="s">
        <v>1050</v>
      </c>
      <c r="F1078" s="63" t="s">
        <v>1062</v>
      </c>
      <c r="G1078" s="63" t="s">
        <v>1063</v>
      </c>
      <c r="H1078" s="63" t="s">
        <v>1064</v>
      </c>
      <c r="I1078" s="63" t="s">
        <v>1054</v>
      </c>
      <c r="J1078" s="64">
        <v>300</v>
      </c>
      <c r="K1078">
        <v>1</v>
      </c>
      <c r="L1078">
        <v>1</v>
      </c>
      <c r="M1078">
        <v>1</v>
      </c>
      <c r="N1078">
        <v>1</v>
      </c>
      <c r="O1078" s="64">
        <v>1200</v>
      </c>
    </row>
    <row r="1079" spans="1:15">
      <c r="A1079" s="63" t="s">
        <v>57</v>
      </c>
      <c r="B1079" s="63" t="s">
        <v>702</v>
      </c>
      <c r="C1079" s="63" t="s">
        <v>1413</v>
      </c>
      <c r="D1079" s="63" t="s">
        <v>1968</v>
      </c>
      <c r="E1079" s="63" t="s">
        <v>1113</v>
      </c>
      <c r="F1079" s="63" t="s">
        <v>1414</v>
      </c>
      <c r="G1079" s="63" t="s">
        <v>1087</v>
      </c>
      <c r="H1079" s="63" t="s">
        <v>1115</v>
      </c>
      <c r="I1079" s="63" t="s">
        <v>1097</v>
      </c>
      <c r="J1079" s="64">
        <v>5000</v>
      </c>
      <c r="K1079">
        <v>1</v>
      </c>
      <c r="L1079">
        <v>0</v>
      </c>
      <c r="M1079">
        <v>0</v>
      </c>
      <c r="N1079">
        <v>0</v>
      </c>
      <c r="O1079" s="64">
        <v>5000</v>
      </c>
    </row>
    <row r="1080" spans="1:15">
      <c r="A1080" s="63" t="s">
        <v>57</v>
      </c>
      <c r="B1080" s="63" t="s">
        <v>702</v>
      </c>
      <c r="C1080" s="63" t="s">
        <v>1336</v>
      </c>
      <c r="D1080" s="63" t="s">
        <v>1968</v>
      </c>
      <c r="E1080" s="63" t="s">
        <v>1113</v>
      </c>
      <c r="F1080" s="63" t="s">
        <v>1337</v>
      </c>
      <c r="G1080" s="63" t="s">
        <v>1087</v>
      </c>
      <c r="H1080" s="63" t="s">
        <v>1115</v>
      </c>
      <c r="I1080" s="63" t="s">
        <v>1097</v>
      </c>
      <c r="J1080" s="64">
        <v>2000</v>
      </c>
      <c r="K1080">
        <v>1</v>
      </c>
      <c r="L1080">
        <v>1</v>
      </c>
      <c r="M1080">
        <v>1</v>
      </c>
      <c r="N1080">
        <v>1</v>
      </c>
      <c r="O1080" s="64">
        <v>8000</v>
      </c>
    </row>
    <row r="1081" spans="1:15">
      <c r="A1081" s="63" t="s">
        <v>57</v>
      </c>
      <c r="B1081" s="63" t="s">
        <v>702</v>
      </c>
      <c r="C1081" s="63" t="s">
        <v>1146</v>
      </c>
      <c r="D1081" s="63" t="s">
        <v>1921</v>
      </c>
      <c r="E1081" s="63" t="s">
        <v>1094</v>
      </c>
      <c r="F1081" s="63" t="s">
        <v>1147</v>
      </c>
      <c r="G1081" s="63" t="s">
        <v>1087</v>
      </c>
      <c r="H1081" s="63" t="s">
        <v>1096</v>
      </c>
      <c r="I1081" s="63" t="s">
        <v>1097</v>
      </c>
      <c r="J1081" s="64">
        <v>40000</v>
      </c>
      <c r="K1081">
        <v>1</v>
      </c>
      <c r="L1081">
        <v>1</v>
      </c>
      <c r="M1081">
        <v>1</v>
      </c>
      <c r="N1081">
        <v>0</v>
      </c>
      <c r="O1081" s="64">
        <v>120000</v>
      </c>
    </row>
    <row r="1082" spans="1:15">
      <c r="A1082" s="63" t="s">
        <v>57</v>
      </c>
      <c r="B1082" s="63" t="s">
        <v>702</v>
      </c>
      <c r="C1082" s="63" t="s">
        <v>1093</v>
      </c>
      <c r="D1082" s="63" t="s">
        <v>1921</v>
      </c>
      <c r="E1082" s="63" t="s">
        <v>1094</v>
      </c>
      <c r="F1082" s="63" t="s">
        <v>1095</v>
      </c>
      <c r="G1082" s="63" t="s">
        <v>1087</v>
      </c>
      <c r="H1082" s="63" t="s">
        <v>1096</v>
      </c>
      <c r="I1082" s="63" t="s">
        <v>1097</v>
      </c>
      <c r="J1082" s="64">
        <v>40000</v>
      </c>
      <c r="K1082">
        <v>1</v>
      </c>
      <c r="L1082">
        <v>1</v>
      </c>
      <c r="M1082">
        <v>1</v>
      </c>
      <c r="N1082">
        <v>1</v>
      </c>
      <c r="O1082" s="64">
        <v>160000</v>
      </c>
    </row>
    <row r="1083" spans="1:15">
      <c r="A1083" s="63" t="s">
        <v>87</v>
      </c>
      <c r="B1083" s="63" t="s">
        <v>1012</v>
      </c>
      <c r="C1083" s="63" t="s">
        <v>1238</v>
      </c>
      <c r="D1083" s="63" t="s">
        <v>1239</v>
      </c>
      <c r="E1083" s="63" t="s">
        <v>1240</v>
      </c>
      <c r="F1083" s="63" t="s">
        <v>1241</v>
      </c>
      <c r="G1083" s="63" t="s">
        <v>1087</v>
      </c>
      <c r="H1083" s="63" t="s">
        <v>1242</v>
      </c>
      <c r="I1083" s="63" t="s">
        <v>1097</v>
      </c>
      <c r="J1083" s="64">
        <v>10000</v>
      </c>
      <c r="K1083">
        <v>1</v>
      </c>
      <c r="L1083">
        <v>0</v>
      </c>
      <c r="M1083">
        <v>0</v>
      </c>
      <c r="N1083">
        <v>0</v>
      </c>
      <c r="O1083" s="64">
        <v>10000</v>
      </c>
    </row>
    <row r="1084" spans="1:15">
      <c r="A1084" s="63" t="s">
        <v>39</v>
      </c>
      <c r="B1084" s="63" t="s">
        <v>504</v>
      </c>
      <c r="C1084" s="63" t="s">
        <v>1098</v>
      </c>
      <c r="D1084" s="63" t="s">
        <v>1921</v>
      </c>
      <c r="E1084" s="63" t="s">
        <v>1094</v>
      </c>
      <c r="F1084" s="63" t="s">
        <v>1099</v>
      </c>
      <c r="G1084" s="63" t="s">
        <v>1087</v>
      </c>
      <c r="H1084" s="63" t="s">
        <v>1096</v>
      </c>
      <c r="I1084" s="63" t="s">
        <v>1097</v>
      </c>
      <c r="J1084" s="64">
        <v>14000</v>
      </c>
      <c r="K1084">
        <v>1</v>
      </c>
      <c r="L1084">
        <v>0</v>
      </c>
      <c r="M1084">
        <v>0</v>
      </c>
      <c r="N1084">
        <v>0</v>
      </c>
      <c r="O1084" s="64">
        <v>14000</v>
      </c>
    </row>
    <row r="1085" spans="1:15">
      <c r="A1085" s="63" t="s">
        <v>83</v>
      </c>
      <c r="B1085" s="63" t="s">
        <v>980</v>
      </c>
      <c r="C1085" s="63" t="s">
        <v>1338</v>
      </c>
      <c r="D1085" s="63" t="s">
        <v>1968</v>
      </c>
      <c r="E1085" s="63" t="s">
        <v>1113</v>
      </c>
      <c r="F1085" s="63" t="s">
        <v>1339</v>
      </c>
      <c r="G1085" s="63" t="s">
        <v>1087</v>
      </c>
      <c r="H1085" s="63" t="s">
        <v>1115</v>
      </c>
      <c r="I1085" s="63" t="s">
        <v>1097</v>
      </c>
      <c r="J1085" s="64">
        <v>5000</v>
      </c>
      <c r="K1085">
        <v>2</v>
      </c>
      <c r="L1085">
        <v>0</v>
      </c>
      <c r="M1085">
        <v>0</v>
      </c>
      <c r="N1085">
        <v>0</v>
      </c>
      <c r="O1085" s="64">
        <v>10000</v>
      </c>
    </row>
    <row r="1086" spans="1:15">
      <c r="A1086" s="63" t="s">
        <v>49</v>
      </c>
      <c r="B1086" s="63" t="s">
        <v>626</v>
      </c>
      <c r="C1086" s="63" t="s">
        <v>1530</v>
      </c>
      <c r="D1086" s="63" t="s">
        <v>1182</v>
      </c>
      <c r="E1086" s="63" t="s">
        <v>2012</v>
      </c>
      <c r="F1086" s="63" t="s">
        <v>1531</v>
      </c>
      <c r="G1086" s="63" t="s">
        <v>1087</v>
      </c>
      <c r="H1086" s="63" t="s">
        <v>1184</v>
      </c>
      <c r="I1086" s="63" t="s">
        <v>1054</v>
      </c>
      <c r="J1086" s="64">
        <v>150</v>
      </c>
      <c r="K1086">
        <v>4</v>
      </c>
      <c r="L1086">
        <v>2</v>
      </c>
      <c r="M1086">
        <v>4</v>
      </c>
      <c r="N1086">
        <v>3</v>
      </c>
      <c r="O1086" s="64">
        <v>1950</v>
      </c>
    </row>
    <row r="1087" spans="1:15">
      <c r="A1087" s="63" t="s">
        <v>49</v>
      </c>
      <c r="B1087" s="63" t="s">
        <v>626</v>
      </c>
      <c r="C1087" s="63" t="s">
        <v>1538</v>
      </c>
      <c r="D1087" s="63" t="s">
        <v>1357</v>
      </c>
      <c r="E1087" s="63" t="s">
        <v>1358</v>
      </c>
      <c r="F1087" s="63" t="s">
        <v>1539</v>
      </c>
      <c r="G1087" s="63" t="s">
        <v>1081</v>
      </c>
      <c r="H1087" s="63" t="s">
        <v>1360</v>
      </c>
      <c r="I1087" s="63" t="s">
        <v>1054</v>
      </c>
      <c r="J1087" s="64">
        <v>2000</v>
      </c>
      <c r="K1087">
        <v>45</v>
      </c>
      <c r="L1087">
        <v>44</v>
      </c>
      <c r="M1087">
        <v>46</v>
      </c>
      <c r="N1087">
        <v>44</v>
      </c>
      <c r="O1087" s="64">
        <v>358000</v>
      </c>
    </row>
    <row r="1088" spans="1:15">
      <c r="A1088" s="63" t="s">
        <v>49</v>
      </c>
      <c r="B1088" s="63" t="s">
        <v>626</v>
      </c>
      <c r="C1088" s="63" t="s">
        <v>1516</v>
      </c>
      <c r="D1088" s="63" t="s">
        <v>1182</v>
      </c>
      <c r="E1088" s="63" t="s">
        <v>2012</v>
      </c>
      <c r="F1088" s="63" t="s">
        <v>1517</v>
      </c>
      <c r="G1088" s="63" t="s">
        <v>1087</v>
      </c>
      <c r="H1088" s="63" t="s">
        <v>1184</v>
      </c>
      <c r="I1088" s="63" t="s">
        <v>1054</v>
      </c>
      <c r="J1088" s="64">
        <v>200</v>
      </c>
      <c r="K1088">
        <v>2</v>
      </c>
      <c r="L1088">
        <v>1</v>
      </c>
      <c r="M1088">
        <v>2</v>
      </c>
      <c r="N1088">
        <v>1</v>
      </c>
      <c r="O1088" s="64">
        <v>1200</v>
      </c>
    </row>
    <row r="1089" spans="1:15">
      <c r="A1089" s="63" t="s">
        <v>49</v>
      </c>
      <c r="B1089" s="63" t="s">
        <v>629</v>
      </c>
      <c r="C1089" s="63" t="s">
        <v>1373</v>
      </c>
      <c r="D1089" s="63" t="s">
        <v>1374</v>
      </c>
      <c r="E1089" s="63" t="s">
        <v>2009</v>
      </c>
      <c r="F1089" s="63" t="s">
        <v>1375</v>
      </c>
      <c r="G1089" s="63" t="s">
        <v>1087</v>
      </c>
      <c r="H1089" s="63" t="s">
        <v>1376</v>
      </c>
      <c r="I1089" s="63" t="s">
        <v>1089</v>
      </c>
      <c r="J1089" s="64">
        <v>6000</v>
      </c>
      <c r="K1089">
        <v>26</v>
      </c>
      <c r="L1089">
        <v>28</v>
      </c>
      <c r="M1089">
        <v>28</v>
      </c>
      <c r="N1089">
        <v>25</v>
      </c>
      <c r="O1089" s="64">
        <v>642000</v>
      </c>
    </row>
    <row r="1090" spans="1:15">
      <c r="A1090" s="63" t="s">
        <v>49</v>
      </c>
      <c r="B1090" s="63" t="s">
        <v>626</v>
      </c>
      <c r="C1090" s="63" t="s">
        <v>1540</v>
      </c>
      <c r="D1090" s="63" t="s">
        <v>1182</v>
      </c>
      <c r="E1090" s="63" t="s">
        <v>2012</v>
      </c>
      <c r="F1090" s="63" t="s">
        <v>1541</v>
      </c>
      <c r="G1090" s="63" t="s">
        <v>1087</v>
      </c>
      <c r="H1090" s="63" t="s">
        <v>1184</v>
      </c>
      <c r="I1090" s="63" t="s">
        <v>1054</v>
      </c>
      <c r="J1090" s="64">
        <v>400</v>
      </c>
      <c r="K1090">
        <v>15</v>
      </c>
      <c r="L1090">
        <v>13</v>
      </c>
      <c r="M1090">
        <v>15</v>
      </c>
      <c r="N1090">
        <v>14</v>
      </c>
      <c r="O1090" s="64">
        <v>22800</v>
      </c>
    </row>
    <row r="1091" spans="1:15">
      <c r="A1091" s="63" t="s">
        <v>63</v>
      </c>
      <c r="B1091" s="63" t="s">
        <v>792</v>
      </c>
      <c r="C1091" s="63" t="s">
        <v>1179</v>
      </c>
      <c r="D1091" s="63" t="s">
        <v>1965</v>
      </c>
      <c r="E1091" s="63" t="s">
        <v>1050</v>
      </c>
      <c r="F1091" s="63" t="s">
        <v>1180</v>
      </c>
      <c r="G1091" s="63" t="s">
        <v>1087</v>
      </c>
      <c r="H1091" s="63" t="s">
        <v>1053</v>
      </c>
      <c r="I1091" s="63" t="s">
        <v>1054</v>
      </c>
      <c r="J1091" s="64">
        <v>900</v>
      </c>
      <c r="K1091">
        <v>2</v>
      </c>
      <c r="L1091">
        <v>0</v>
      </c>
      <c r="M1091">
        <v>0</v>
      </c>
      <c r="N1091">
        <v>0</v>
      </c>
      <c r="O1091" s="64">
        <v>1800</v>
      </c>
    </row>
    <row r="1092" spans="1:15">
      <c r="A1092" s="63" t="s">
        <v>63</v>
      </c>
      <c r="B1092" s="63" t="s">
        <v>792</v>
      </c>
      <c r="C1092" s="63" t="s">
        <v>1187</v>
      </c>
      <c r="D1092" s="63" t="s">
        <v>1965</v>
      </c>
      <c r="E1092" s="63" t="s">
        <v>1050</v>
      </c>
      <c r="F1092" s="63" t="s">
        <v>1188</v>
      </c>
      <c r="G1092" s="63" t="s">
        <v>1087</v>
      </c>
      <c r="H1092" s="63" t="s">
        <v>1053</v>
      </c>
      <c r="I1092" s="63" t="s">
        <v>1054</v>
      </c>
      <c r="J1092" s="64">
        <v>70</v>
      </c>
      <c r="K1092">
        <v>2</v>
      </c>
      <c r="L1092">
        <v>0</v>
      </c>
      <c r="M1092">
        <v>0</v>
      </c>
      <c r="N1092">
        <v>0</v>
      </c>
      <c r="O1092" s="64">
        <v>140</v>
      </c>
    </row>
    <row r="1093" spans="1:15">
      <c r="A1093" s="63" t="s">
        <v>63</v>
      </c>
      <c r="B1093" s="63" t="s">
        <v>792</v>
      </c>
      <c r="C1093" s="63" t="s">
        <v>1181</v>
      </c>
      <c r="D1093" s="63" t="s">
        <v>1967</v>
      </c>
      <c r="E1093" s="63" t="s">
        <v>1143</v>
      </c>
      <c r="F1093" s="63" t="s">
        <v>1183</v>
      </c>
      <c r="G1093" s="63" t="s">
        <v>1087</v>
      </c>
      <c r="H1093" s="63" t="s">
        <v>1053</v>
      </c>
      <c r="I1093" s="63" t="s">
        <v>1054</v>
      </c>
      <c r="J1093" s="64">
        <v>60</v>
      </c>
      <c r="K1093">
        <v>2</v>
      </c>
      <c r="L1093">
        <v>0</v>
      </c>
      <c r="M1093">
        <v>0</v>
      </c>
      <c r="N1093">
        <v>0</v>
      </c>
      <c r="O1093" s="64">
        <v>120</v>
      </c>
    </row>
    <row r="1094" spans="1:15">
      <c r="A1094" s="63" t="s">
        <v>49</v>
      </c>
      <c r="B1094" s="63" t="s">
        <v>632</v>
      </c>
      <c r="C1094" s="63" t="s">
        <v>1677</v>
      </c>
      <c r="D1094" s="63" t="s">
        <v>1906</v>
      </c>
      <c r="E1094" s="63" t="s">
        <v>1067</v>
      </c>
      <c r="F1094" s="63" t="s">
        <v>1083</v>
      </c>
      <c r="G1094" s="63" t="s">
        <v>1058</v>
      </c>
      <c r="H1094" s="63" t="s">
        <v>1070</v>
      </c>
      <c r="I1094" s="63" t="s">
        <v>1054</v>
      </c>
      <c r="J1094" s="64">
        <v>200</v>
      </c>
      <c r="K1094">
        <v>10</v>
      </c>
      <c r="L1094">
        <v>10</v>
      </c>
      <c r="M1094">
        <v>10</v>
      </c>
      <c r="N1094">
        <v>10</v>
      </c>
      <c r="O1094" s="64">
        <v>8000</v>
      </c>
    </row>
    <row r="1095" spans="1:15">
      <c r="A1095" s="63" t="s">
        <v>61</v>
      </c>
      <c r="B1095" s="63" t="s">
        <v>759</v>
      </c>
      <c r="C1095" s="63" t="s">
        <v>1397</v>
      </c>
      <c r="D1095" s="63" t="s">
        <v>1296</v>
      </c>
      <c r="E1095" s="63" t="s">
        <v>1297</v>
      </c>
      <c r="F1095" s="63" t="s">
        <v>1398</v>
      </c>
      <c r="G1095" s="63" t="s">
        <v>1087</v>
      </c>
      <c r="H1095" s="63" t="s">
        <v>1299</v>
      </c>
      <c r="I1095" s="63" t="s">
        <v>1054</v>
      </c>
      <c r="J1095" s="64">
        <v>1000</v>
      </c>
      <c r="K1095">
        <v>0</v>
      </c>
      <c r="L1095">
        <v>8</v>
      </c>
      <c r="M1095">
        <v>8</v>
      </c>
      <c r="N1095">
        <v>0</v>
      </c>
      <c r="O1095" s="64">
        <v>16000</v>
      </c>
    </row>
    <row r="1096" spans="1:15">
      <c r="A1096" s="63" t="s">
        <v>61</v>
      </c>
      <c r="B1096" s="63" t="s">
        <v>765</v>
      </c>
      <c r="C1096" s="63" t="s">
        <v>1112</v>
      </c>
      <c r="D1096" s="63" t="s">
        <v>1968</v>
      </c>
      <c r="E1096" s="63" t="s">
        <v>1113</v>
      </c>
      <c r="F1096" s="63" t="s">
        <v>1114</v>
      </c>
      <c r="G1096" s="63" t="s">
        <v>1087</v>
      </c>
      <c r="H1096" s="63" t="s">
        <v>1115</v>
      </c>
      <c r="I1096" s="63" t="s">
        <v>1097</v>
      </c>
      <c r="J1096" s="64">
        <v>5000</v>
      </c>
      <c r="K1096">
        <v>0</v>
      </c>
      <c r="L1096">
        <v>1</v>
      </c>
      <c r="M1096">
        <v>0</v>
      </c>
      <c r="N1096">
        <v>0</v>
      </c>
      <c r="O1096" s="64">
        <v>5000</v>
      </c>
    </row>
    <row r="1097" spans="1:15">
      <c r="A1097" s="63" t="s">
        <v>49</v>
      </c>
      <c r="B1097" s="63" t="s">
        <v>626</v>
      </c>
      <c r="C1097" s="63" t="s">
        <v>1571</v>
      </c>
      <c r="D1097" s="63" t="s">
        <v>1253</v>
      </c>
      <c r="E1097" s="63" t="s">
        <v>1254</v>
      </c>
      <c r="F1097" s="63" t="s">
        <v>1572</v>
      </c>
      <c r="G1097" s="63" t="s">
        <v>1570</v>
      </c>
      <c r="H1097" s="63" t="s">
        <v>1256</v>
      </c>
      <c r="I1097" s="63" t="s">
        <v>1054</v>
      </c>
      <c r="J1097" s="64">
        <v>200</v>
      </c>
      <c r="K1097">
        <v>1</v>
      </c>
      <c r="L1097">
        <v>1</v>
      </c>
      <c r="M1097">
        <v>1</v>
      </c>
      <c r="N1097">
        <v>1</v>
      </c>
      <c r="O1097" s="64">
        <v>800</v>
      </c>
    </row>
    <row r="1098" spans="1:15">
      <c r="A1098" s="63" t="s">
        <v>49</v>
      </c>
      <c r="B1098" s="63" t="s">
        <v>626</v>
      </c>
      <c r="C1098" s="63" t="s">
        <v>1352</v>
      </c>
      <c r="D1098" s="63" t="s">
        <v>1253</v>
      </c>
      <c r="E1098" s="63" t="s">
        <v>1254</v>
      </c>
      <c r="F1098" s="63" t="s">
        <v>1353</v>
      </c>
      <c r="G1098" s="63" t="s">
        <v>1058</v>
      </c>
      <c r="H1098" s="63" t="s">
        <v>1256</v>
      </c>
      <c r="I1098" s="63" t="s">
        <v>1054</v>
      </c>
      <c r="J1098" s="64">
        <v>250</v>
      </c>
      <c r="K1098">
        <v>1</v>
      </c>
      <c r="L1098">
        <v>1</v>
      </c>
      <c r="M1098">
        <v>1</v>
      </c>
      <c r="N1098">
        <v>1</v>
      </c>
      <c r="O1098" s="64">
        <v>1000</v>
      </c>
    </row>
    <row r="1099" spans="1:15">
      <c r="A1099" s="63" t="s">
        <v>49</v>
      </c>
      <c r="B1099" s="63" t="s">
        <v>632</v>
      </c>
      <c r="C1099" s="63" t="s">
        <v>1562</v>
      </c>
      <c r="D1099" s="63" t="s">
        <v>1916</v>
      </c>
      <c r="E1099" s="63" t="s">
        <v>1056</v>
      </c>
      <c r="F1099" s="63" t="s">
        <v>1563</v>
      </c>
      <c r="G1099" s="63" t="s">
        <v>1081</v>
      </c>
      <c r="H1099" s="63" t="s">
        <v>1059</v>
      </c>
      <c r="I1099" s="63" t="s">
        <v>1054</v>
      </c>
      <c r="J1099" s="64">
        <v>250</v>
      </c>
      <c r="K1099">
        <v>2</v>
      </c>
      <c r="L1099">
        <v>3</v>
      </c>
      <c r="M1099">
        <v>3</v>
      </c>
      <c r="N1099">
        <v>2</v>
      </c>
      <c r="O1099" s="64">
        <v>2500</v>
      </c>
    </row>
    <row r="1100" spans="1:15">
      <c r="A1100" s="63" t="s">
        <v>49</v>
      </c>
      <c r="B1100" s="63" t="s">
        <v>632</v>
      </c>
      <c r="C1100" s="63" t="s">
        <v>1550</v>
      </c>
      <c r="D1100" s="63" t="s">
        <v>1916</v>
      </c>
      <c r="E1100" s="63" t="s">
        <v>1056</v>
      </c>
      <c r="F1100" s="63" t="s">
        <v>1551</v>
      </c>
      <c r="G1100" s="63" t="s">
        <v>1087</v>
      </c>
      <c r="H1100" s="63" t="s">
        <v>1059</v>
      </c>
      <c r="I1100" s="63" t="s">
        <v>1054</v>
      </c>
      <c r="J1100" s="64">
        <v>350</v>
      </c>
      <c r="K1100">
        <v>5</v>
      </c>
      <c r="L1100">
        <v>5</v>
      </c>
      <c r="M1100">
        <v>5</v>
      </c>
      <c r="N1100">
        <v>5</v>
      </c>
      <c r="O1100" s="64">
        <v>7000</v>
      </c>
    </row>
    <row r="1101" spans="1:15">
      <c r="A1101" s="63" t="s">
        <v>49</v>
      </c>
      <c r="B1101" s="63" t="s">
        <v>632</v>
      </c>
      <c r="C1101" s="63" t="s">
        <v>1514</v>
      </c>
      <c r="D1101" s="63" t="s">
        <v>1916</v>
      </c>
      <c r="E1101" s="63" t="s">
        <v>1056</v>
      </c>
      <c r="F1101" s="63" t="s">
        <v>1515</v>
      </c>
      <c r="G1101" s="63" t="s">
        <v>1087</v>
      </c>
      <c r="H1101" s="63" t="s">
        <v>1059</v>
      </c>
      <c r="I1101" s="63" t="s">
        <v>1054</v>
      </c>
      <c r="J1101" s="64">
        <v>250</v>
      </c>
      <c r="K1101">
        <v>7</v>
      </c>
      <c r="L1101">
        <v>6</v>
      </c>
      <c r="M1101">
        <v>6</v>
      </c>
      <c r="N1101">
        <v>5</v>
      </c>
      <c r="O1101" s="64">
        <v>6000</v>
      </c>
    </row>
    <row r="1102" spans="1:15">
      <c r="A1102" s="63" t="s">
        <v>49</v>
      </c>
      <c r="B1102" s="63" t="s">
        <v>632</v>
      </c>
      <c r="C1102" s="63" t="s">
        <v>1558</v>
      </c>
      <c r="D1102" s="63" t="s">
        <v>1916</v>
      </c>
      <c r="E1102" s="63" t="s">
        <v>1056</v>
      </c>
      <c r="F1102" s="63" t="s">
        <v>1559</v>
      </c>
      <c r="G1102" s="63" t="s">
        <v>1087</v>
      </c>
      <c r="H1102" s="63" t="s">
        <v>1059</v>
      </c>
      <c r="I1102" s="63" t="s">
        <v>1054</v>
      </c>
      <c r="J1102" s="64">
        <v>250</v>
      </c>
      <c r="K1102">
        <v>14</v>
      </c>
      <c r="L1102">
        <v>15</v>
      </c>
      <c r="M1102">
        <v>15</v>
      </c>
      <c r="N1102">
        <v>15</v>
      </c>
      <c r="O1102" s="64">
        <v>14750</v>
      </c>
    </row>
    <row r="1103" spans="1:15">
      <c r="A1103" s="63" t="s">
        <v>49</v>
      </c>
      <c r="B1103" s="63" t="s">
        <v>632</v>
      </c>
      <c r="C1103" s="63" t="s">
        <v>1678</v>
      </c>
      <c r="D1103" s="63" t="s">
        <v>1679</v>
      </c>
      <c r="E1103" s="63" t="s">
        <v>1680</v>
      </c>
      <c r="F1103" s="63" t="s">
        <v>1681</v>
      </c>
      <c r="G1103" s="63" t="s">
        <v>1081</v>
      </c>
      <c r="H1103" s="63" t="s">
        <v>1682</v>
      </c>
      <c r="I1103" s="63" t="s">
        <v>1054</v>
      </c>
      <c r="J1103" s="64">
        <v>147</v>
      </c>
      <c r="K1103">
        <v>30</v>
      </c>
      <c r="L1103">
        <v>35</v>
      </c>
      <c r="M1103">
        <v>35</v>
      </c>
      <c r="N1103">
        <v>35</v>
      </c>
      <c r="O1103" s="64">
        <v>19845</v>
      </c>
    </row>
    <row r="1104" spans="1:15">
      <c r="A1104" s="63" t="s">
        <v>49</v>
      </c>
      <c r="B1104" s="63" t="s">
        <v>638</v>
      </c>
      <c r="C1104" s="63" t="s">
        <v>1112</v>
      </c>
      <c r="D1104" s="63" t="s">
        <v>1968</v>
      </c>
      <c r="E1104" s="63" t="s">
        <v>1113</v>
      </c>
      <c r="F1104" s="63" t="s">
        <v>1114</v>
      </c>
      <c r="G1104" s="63" t="s">
        <v>1087</v>
      </c>
      <c r="H1104" s="63" t="s">
        <v>1115</v>
      </c>
      <c r="I1104" s="63" t="s">
        <v>1097</v>
      </c>
      <c r="J1104" s="64">
        <v>5000</v>
      </c>
      <c r="K1104">
        <v>1</v>
      </c>
      <c r="L1104">
        <v>0</v>
      </c>
      <c r="M1104">
        <v>1</v>
      </c>
      <c r="N1104">
        <v>83</v>
      </c>
      <c r="O1104" s="64">
        <v>425000</v>
      </c>
    </row>
    <row r="1105" spans="1:15">
      <c r="A1105" s="63" t="s">
        <v>49</v>
      </c>
      <c r="B1105" s="63" t="s">
        <v>638</v>
      </c>
      <c r="C1105" s="63" t="s">
        <v>1336</v>
      </c>
      <c r="D1105" s="63" t="s">
        <v>1968</v>
      </c>
      <c r="E1105" s="63" t="s">
        <v>1113</v>
      </c>
      <c r="F1105" s="63" t="s">
        <v>1337</v>
      </c>
      <c r="G1105" s="63" t="s">
        <v>1087</v>
      </c>
      <c r="H1105" s="63" t="s">
        <v>1115</v>
      </c>
      <c r="I1105" s="63" t="s">
        <v>1097</v>
      </c>
      <c r="J1105" s="64">
        <v>2000</v>
      </c>
      <c r="K1105">
        <v>2</v>
      </c>
      <c r="L1105">
        <v>0</v>
      </c>
      <c r="M1105">
        <v>2</v>
      </c>
      <c r="N1105">
        <v>0</v>
      </c>
      <c r="O1105" s="64">
        <v>8000</v>
      </c>
    </row>
    <row r="1106" spans="1:15">
      <c r="A1106" s="63" t="s">
        <v>49</v>
      </c>
      <c r="B1106" s="63" t="s">
        <v>638</v>
      </c>
      <c r="C1106" s="63" t="s">
        <v>1399</v>
      </c>
      <c r="D1106" s="63" t="s">
        <v>1968</v>
      </c>
      <c r="E1106" s="63" t="s">
        <v>1113</v>
      </c>
      <c r="F1106" s="63" t="s">
        <v>1400</v>
      </c>
      <c r="G1106" s="63" t="s">
        <v>1087</v>
      </c>
      <c r="H1106" s="63" t="s">
        <v>1115</v>
      </c>
      <c r="I1106" s="63" t="s">
        <v>1097</v>
      </c>
      <c r="J1106" s="64">
        <v>15000</v>
      </c>
      <c r="K1106">
        <v>1</v>
      </c>
      <c r="L1106">
        <v>0</v>
      </c>
      <c r="M1106">
        <v>0</v>
      </c>
      <c r="N1106">
        <v>0</v>
      </c>
      <c r="O1106" s="64">
        <v>15000</v>
      </c>
    </row>
    <row r="1107" spans="1:15">
      <c r="A1107" s="63" t="s">
        <v>49</v>
      </c>
      <c r="B1107" s="63" t="s">
        <v>632</v>
      </c>
      <c r="C1107" s="63" t="s">
        <v>1350</v>
      </c>
      <c r="D1107" s="63" t="s">
        <v>1916</v>
      </c>
      <c r="E1107" s="63" t="s">
        <v>1056</v>
      </c>
      <c r="F1107" s="63" t="s">
        <v>1351</v>
      </c>
      <c r="G1107" s="63" t="s">
        <v>1087</v>
      </c>
      <c r="H1107" s="63" t="s">
        <v>1059</v>
      </c>
      <c r="I1107" s="63" t="s">
        <v>1054</v>
      </c>
      <c r="J1107" s="64">
        <v>250</v>
      </c>
      <c r="K1107">
        <v>5</v>
      </c>
      <c r="L1107">
        <v>3</v>
      </c>
      <c r="M1107">
        <v>5</v>
      </c>
      <c r="N1107">
        <v>3</v>
      </c>
      <c r="O1107" s="64">
        <v>4000</v>
      </c>
    </row>
    <row r="1108" spans="1:15">
      <c r="A1108" s="63" t="s">
        <v>49</v>
      </c>
      <c r="B1108" s="63" t="s">
        <v>626</v>
      </c>
      <c r="C1108" s="63" t="s">
        <v>1528</v>
      </c>
      <c r="D1108" s="63" t="s">
        <v>1149</v>
      </c>
      <c r="E1108" s="63" t="s">
        <v>2005</v>
      </c>
      <c r="F1108" s="63" t="s">
        <v>1529</v>
      </c>
      <c r="G1108" s="63" t="s">
        <v>1087</v>
      </c>
      <c r="H1108" s="63" t="s">
        <v>1151</v>
      </c>
      <c r="I1108" s="63" t="s">
        <v>1054</v>
      </c>
      <c r="J1108" s="64">
        <v>160</v>
      </c>
      <c r="K1108">
        <v>5</v>
      </c>
      <c r="L1108">
        <v>0</v>
      </c>
      <c r="M1108">
        <v>5</v>
      </c>
      <c r="N1108">
        <v>0</v>
      </c>
      <c r="O1108" s="64">
        <v>1600</v>
      </c>
    </row>
    <row r="1109" spans="1:15">
      <c r="A1109" s="63" t="s">
        <v>49</v>
      </c>
      <c r="B1109" s="63" t="s">
        <v>626</v>
      </c>
      <c r="C1109" s="63" t="s">
        <v>1419</v>
      </c>
      <c r="D1109" s="63" t="s">
        <v>1142</v>
      </c>
      <c r="E1109" s="63" t="s">
        <v>2004</v>
      </c>
      <c r="F1109" s="63" t="s">
        <v>1420</v>
      </c>
      <c r="G1109" s="63" t="s">
        <v>1087</v>
      </c>
      <c r="H1109" s="63" t="s">
        <v>1145</v>
      </c>
      <c r="I1109" s="63" t="s">
        <v>1054</v>
      </c>
      <c r="J1109" s="64">
        <v>600</v>
      </c>
      <c r="K1109">
        <v>2</v>
      </c>
      <c r="L1109">
        <v>1</v>
      </c>
      <c r="M1109">
        <v>2</v>
      </c>
      <c r="N1109">
        <v>1</v>
      </c>
      <c r="O1109" s="64">
        <v>3600</v>
      </c>
    </row>
    <row r="1110" spans="1:15">
      <c r="A1110" s="63" t="s">
        <v>49</v>
      </c>
      <c r="B1110" s="63" t="s">
        <v>626</v>
      </c>
      <c r="C1110" s="63" t="s">
        <v>1607</v>
      </c>
      <c r="D1110" s="63" t="s">
        <v>1182</v>
      </c>
      <c r="E1110" s="63" t="s">
        <v>2012</v>
      </c>
      <c r="F1110" s="63" t="s">
        <v>1608</v>
      </c>
      <c r="G1110" s="63" t="s">
        <v>1087</v>
      </c>
      <c r="H1110" s="63" t="s">
        <v>1184</v>
      </c>
      <c r="I1110" s="63" t="s">
        <v>1054</v>
      </c>
      <c r="J1110" s="64">
        <v>100</v>
      </c>
      <c r="K1110">
        <v>1</v>
      </c>
      <c r="L1110">
        <v>1</v>
      </c>
      <c r="M1110">
        <v>1</v>
      </c>
      <c r="N1110">
        <v>1</v>
      </c>
      <c r="O1110" s="64">
        <v>400</v>
      </c>
    </row>
    <row r="1111" spans="1:15">
      <c r="A1111" s="63" t="s">
        <v>49</v>
      </c>
      <c r="B1111" s="63" t="s">
        <v>626</v>
      </c>
      <c r="C1111" s="63" t="s">
        <v>1368</v>
      </c>
      <c r="D1111" s="63" t="s">
        <v>1369</v>
      </c>
      <c r="E1111" s="63" t="s">
        <v>1370</v>
      </c>
      <c r="F1111" s="63" t="s">
        <v>1371</v>
      </c>
      <c r="G1111" s="63" t="s">
        <v>1087</v>
      </c>
      <c r="H1111" s="63" t="s">
        <v>1372</v>
      </c>
      <c r="I1111" s="63" t="s">
        <v>1097</v>
      </c>
      <c r="J1111" s="64">
        <v>23468</v>
      </c>
      <c r="K1111">
        <v>2</v>
      </c>
      <c r="L1111">
        <v>9</v>
      </c>
      <c r="M1111">
        <v>2</v>
      </c>
      <c r="N1111">
        <v>1</v>
      </c>
      <c r="O1111" s="64">
        <v>328552</v>
      </c>
    </row>
    <row r="1112" spans="1:15">
      <c r="A1112" s="63" t="s">
        <v>49</v>
      </c>
      <c r="B1112" s="63" t="s">
        <v>626</v>
      </c>
      <c r="C1112" s="63" t="s">
        <v>1614</v>
      </c>
      <c r="D1112" s="63" t="s">
        <v>1182</v>
      </c>
      <c r="E1112" s="63" t="s">
        <v>2012</v>
      </c>
      <c r="F1112" s="63" t="s">
        <v>1615</v>
      </c>
      <c r="G1112" s="63" t="s">
        <v>1087</v>
      </c>
      <c r="H1112" s="63" t="s">
        <v>1184</v>
      </c>
      <c r="I1112" s="63" t="s">
        <v>1054</v>
      </c>
      <c r="J1112" s="64">
        <v>600</v>
      </c>
      <c r="K1112">
        <v>1</v>
      </c>
      <c r="L1112">
        <v>0</v>
      </c>
      <c r="M1112">
        <v>0</v>
      </c>
      <c r="N1112">
        <v>0</v>
      </c>
      <c r="O1112" s="64">
        <v>600</v>
      </c>
    </row>
    <row r="1113" spans="1:15">
      <c r="A1113" s="63" t="s">
        <v>49</v>
      </c>
      <c r="B1113" s="63" t="s">
        <v>626</v>
      </c>
      <c r="C1113" s="63" t="s">
        <v>1620</v>
      </c>
      <c r="D1113" s="63" t="s">
        <v>1182</v>
      </c>
      <c r="E1113" s="63" t="s">
        <v>2012</v>
      </c>
      <c r="F1113" s="63" t="s">
        <v>1621</v>
      </c>
      <c r="G1113" s="63" t="s">
        <v>1087</v>
      </c>
      <c r="H1113" s="63" t="s">
        <v>1184</v>
      </c>
      <c r="I1113" s="63" t="s">
        <v>1054</v>
      </c>
      <c r="J1113" s="64">
        <v>400</v>
      </c>
      <c r="K1113">
        <v>1</v>
      </c>
      <c r="L1113">
        <v>0</v>
      </c>
      <c r="M1113">
        <v>0</v>
      </c>
      <c r="N1113">
        <v>0</v>
      </c>
      <c r="O1113" s="64">
        <v>400</v>
      </c>
    </row>
    <row r="1114" spans="1:15">
      <c r="A1114" s="63" t="s">
        <v>49</v>
      </c>
      <c r="B1114" s="63" t="s">
        <v>626</v>
      </c>
      <c r="C1114" s="63" t="s">
        <v>1616</v>
      </c>
      <c r="D1114" s="63" t="s">
        <v>1617</v>
      </c>
      <c r="E1114" s="63" t="s">
        <v>2012</v>
      </c>
      <c r="F1114" s="63" t="s">
        <v>1618</v>
      </c>
      <c r="G1114" s="63" t="s">
        <v>1087</v>
      </c>
      <c r="H1114" s="63" t="s">
        <v>1619</v>
      </c>
      <c r="I1114" s="63" t="s">
        <v>1097</v>
      </c>
      <c r="J1114" s="64">
        <v>16000</v>
      </c>
      <c r="K1114">
        <v>1</v>
      </c>
      <c r="L1114">
        <v>0</v>
      </c>
      <c r="M1114">
        <v>0</v>
      </c>
      <c r="N1114">
        <v>0</v>
      </c>
      <c r="O1114" s="64">
        <v>16000</v>
      </c>
    </row>
    <row r="1115" spans="1:15">
      <c r="A1115" s="63" t="s">
        <v>49</v>
      </c>
      <c r="B1115" s="63" t="s">
        <v>626</v>
      </c>
      <c r="C1115" s="63" t="s">
        <v>1661</v>
      </c>
      <c r="D1115" s="63" t="s">
        <v>1662</v>
      </c>
      <c r="E1115" s="63" t="s">
        <v>1973</v>
      </c>
      <c r="F1115" s="63" t="s">
        <v>1663</v>
      </c>
      <c r="G1115" s="63" t="s">
        <v>1081</v>
      </c>
      <c r="H1115" s="63" t="s">
        <v>1664</v>
      </c>
      <c r="I1115" s="63" t="s">
        <v>1054</v>
      </c>
      <c r="J1115" s="64">
        <v>241</v>
      </c>
      <c r="K1115">
        <v>300</v>
      </c>
      <c r="L1115">
        <v>300</v>
      </c>
      <c r="M1115">
        <v>300</v>
      </c>
      <c r="N1115">
        <v>300</v>
      </c>
      <c r="O1115" s="64">
        <v>289200</v>
      </c>
    </row>
    <row r="1116" spans="1:15">
      <c r="A1116" s="63" t="s">
        <v>49</v>
      </c>
      <c r="B1116" s="63" t="s">
        <v>626</v>
      </c>
      <c r="C1116" s="63" t="s">
        <v>1049</v>
      </c>
      <c r="D1116" s="63" t="s">
        <v>1965</v>
      </c>
      <c r="E1116" s="63" t="s">
        <v>1050</v>
      </c>
      <c r="F1116" s="63" t="s">
        <v>1051</v>
      </c>
      <c r="G1116" s="63" t="s">
        <v>1052</v>
      </c>
      <c r="H1116" s="63" t="s">
        <v>1053</v>
      </c>
      <c r="I1116" s="63" t="s">
        <v>1054</v>
      </c>
      <c r="J1116" s="64">
        <v>50</v>
      </c>
      <c r="K1116">
        <v>3</v>
      </c>
      <c r="L1116">
        <v>3</v>
      </c>
      <c r="M1116">
        <v>3</v>
      </c>
      <c r="N1116">
        <v>3</v>
      </c>
      <c r="O1116" s="64">
        <v>600</v>
      </c>
    </row>
    <row r="1117" spans="1:15">
      <c r="A1117" s="63" t="s">
        <v>49</v>
      </c>
      <c r="B1117" s="63" t="s">
        <v>626</v>
      </c>
      <c r="C1117" s="63" t="s">
        <v>1185</v>
      </c>
      <c r="D1117" s="63" t="s">
        <v>1965</v>
      </c>
      <c r="E1117" s="63" t="s">
        <v>1050</v>
      </c>
      <c r="F1117" s="63" t="s">
        <v>1186</v>
      </c>
      <c r="G1117" s="63" t="s">
        <v>1087</v>
      </c>
      <c r="H1117" s="63" t="s">
        <v>1053</v>
      </c>
      <c r="I1117" s="63" t="s">
        <v>1054</v>
      </c>
      <c r="J1117" s="64">
        <v>40</v>
      </c>
      <c r="K1117">
        <v>10</v>
      </c>
      <c r="L1117">
        <v>10</v>
      </c>
      <c r="M1117">
        <v>10</v>
      </c>
      <c r="N1117">
        <v>10</v>
      </c>
      <c r="O1117" s="64">
        <v>1600</v>
      </c>
    </row>
    <row r="1118" spans="1:15">
      <c r="A1118" s="63" t="s">
        <v>49</v>
      </c>
      <c r="B1118" s="63" t="s">
        <v>626</v>
      </c>
      <c r="C1118" s="63" t="s">
        <v>1116</v>
      </c>
      <c r="D1118" s="63" t="s">
        <v>1965</v>
      </c>
      <c r="E1118" s="63" t="s">
        <v>1050</v>
      </c>
      <c r="F1118" s="63" t="s">
        <v>1117</v>
      </c>
      <c r="G1118" s="63" t="s">
        <v>1052</v>
      </c>
      <c r="H1118" s="63" t="s">
        <v>1053</v>
      </c>
      <c r="I1118" s="63" t="s">
        <v>1054</v>
      </c>
      <c r="J1118" s="64">
        <v>50</v>
      </c>
      <c r="K1118">
        <v>1</v>
      </c>
      <c r="L1118">
        <v>1</v>
      </c>
      <c r="M1118">
        <v>1</v>
      </c>
      <c r="N1118">
        <v>1</v>
      </c>
      <c r="O1118" s="64">
        <v>200</v>
      </c>
    </row>
    <row r="1119" spans="1:15">
      <c r="A1119" s="63" t="s">
        <v>49</v>
      </c>
      <c r="B1119" s="63" t="s">
        <v>626</v>
      </c>
      <c r="C1119" s="63" t="s">
        <v>1108</v>
      </c>
      <c r="D1119" s="63" t="s">
        <v>1965</v>
      </c>
      <c r="E1119" s="63" t="s">
        <v>1050</v>
      </c>
      <c r="F1119" s="63" t="s">
        <v>1109</v>
      </c>
      <c r="G1119" s="63" t="s">
        <v>1052</v>
      </c>
      <c r="H1119" s="63" t="s">
        <v>1053</v>
      </c>
      <c r="I1119" s="63" t="s">
        <v>1054</v>
      </c>
      <c r="J1119" s="64">
        <v>600</v>
      </c>
      <c r="K1119">
        <v>1</v>
      </c>
      <c r="L1119">
        <v>1</v>
      </c>
      <c r="M1119">
        <v>1</v>
      </c>
      <c r="N1119">
        <v>1</v>
      </c>
      <c r="O1119" s="64">
        <v>2400</v>
      </c>
    </row>
    <row r="1120" spans="1:15">
      <c r="A1120" s="63" t="s">
        <v>49</v>
      </c>
      <c r="B1120" s="63" t="s">
        <v>626</v>
      </c>
      <c r="C1120" s="63" t="s">
        <v>1415</v>
      </c>
      <c r="D1120" s="63" t="s">
        <v>1149</v>
      </c>
      <c r="E1120" s="63" t="s">
        <v>2005</v>
      </c>
      <c r="F1120" s="63" t="s">
        <v>1416</v>
      </c>
      <c r="G1120" s="63" t="s">
        <v>1087</v>
      </c>
      <c r="H1120" s="63" t="s">
        <v>1151</v>
      </c>
      <c r="I1120" s="63" t="s">
        <v>1054</v>
      </c>
      <c r="J1120" s="64">
        <v>500</v>
      </c>
      <c r="K1120">
        <v>10</v>
      </c>
      <c r="L1120">
        <v>1</v>
      </c>
      <c r="M1120">
        <v>7</v>
      </c>
      <c r="N1120">
        <v>0</v>
      </c>
      <c r="O1120" s="64">
        <v>9000</v>
      </c>
    </row>
    <row r="1121" spans="1:15">
      <c r="A1121" s="63" t="s">
        <v>49</v>
      </c>
      <c r="B1121" s="63" t="s">
        <v>626</v>
      </c>
      <c r="C1121" s="63" t="s">
        <v>1181</v>
      </c>
      <c r="D1121" s="63" t="s">
        <v>1967</v>
      </c>
      <c r="E1121" s="63" t="s">
        <v>1143</v>
      </c>
      <c r="F1121" s="63" t="s">
        <v>1183</v>
      </c>
      <c r="G1121" s="63" t="s">
        <v>1087</v>
      </c>
      <c r="H1121" s="63" t="s">
        <v>1053</v>
      </c>
      <c r="I1121" s="63" t="s">
        <v>1054</v>
      </c>
      <c r="J1121" s="64">
        <v>60</v>
      </c>
      <c r="K1121">
        <v>1</v>
      </c>
      <c r="L1121">
        <v>0</v>
      </c>
      <c r="M1121">
        <v>1</v>
      </c>
      <c r="N1121">
        <v>0</v>
      </c>
      <c r="O1121" s="64">
        <v>120</v>
      </c>
    </row>
    <row r="1122" spans="1:15">
      <c r="A1122" s="63" t="s">
        <v>49</v>
      </c>
      <c r="B1122" s="63" t="s">
        <v>638</v>
      </c>
      <c r="C1122" s="63" t="s">
        <v>1093</v>
      </c>
      <c r="D1122" s="63" t="s">
        <v>1921</v>
      </c>
      <c r="E1122" s="63" t="s">
        <v>1094</v>
      </c>
      <c r="F1122" s="63" t="s">
        <v>1095</v>
      </c>
      <c r="G1122" s="63" t="s">
        <v>1087</v>
      </c>
      <c r="H1122" s="63" t="s">
        <v>1096</v>
      </c>
      <c r="I1122" s="63" t="s">
        <v>1097</v>
      </c>
      <c r="J1122" s="64">
        <v>40000</v>
      </c>
      <c r="K1122">
        <v>1</v>
      </c>
      <c r="L1122">
        <v>0</v>
      </c>
      <c r="M1122">
        <v>1</v>
      </c>
      <c r="N1122">
        <v>0</v>
      </c>
      <c r="O1122" s="64">
        <v>80000</v>
      </c>
    </row>
    <row r="1123" spans="1:15">
      <c r="A1123" s="63" t="s">
        <v>57</v>
      </c>
      <c r="B1123" s="63" t="s">
        <v>696</v>
      </c>
      <c r="C1123" s="63" t="s">
        <v>1130</v>
      </c>
      <c r="D1123" s="63" t="s">
        <v>1131</v>
      </c>
      <c r="E1123" s="63" t="s">
        <v>1123</v>
      </c>
      <c r="F1123" s="63" t="s">
        <v>1132</v>
      </c>
      <c r="G1123" s="63" t="s">
        <v>1087</v>
      </c>
      <c r="H1123" s="63" t="s">
        <v>1133</v>
      </c>
      <c r="I1123" s="63" t="s">
        <v>1089</v>
      </c>
      <c r="J1123" s="64">
        <v>1000</v>
      </c>
      <c r="K1123">
        <v>0</v>
      </c>
      <c r="L1123">
        <v>0</v>
      </c>
      <c r="M1123">
        <v>0</v>
      </c>
      <c r="N1123">
        <v>1</v>
      </c>
      <c r="O1123" s="64">
        <v>1000</v>
      </c>
    </row>
    <row r="1124" spans="1:15">
      <c r="A1124" s="63" t="s">
        <v>57</v>
      </c>
      <c r="B1124" s="63" t="s">
        <v>696</v>
      </c>
      <c r="C1124" s="63" t="s">
        <v>1361</v>
      </c>
      <c r="D1124" s="63" t="s">
        <v>1362</v>
      </c>
      <c r="E1124" s="63" t="s">
        <v>1363</v>
      </c>
      <c r="F1124" s="63" t="s">
        <v>1364</v>
      </c>
      <c r="G1124" s="63" t="s">
        <v>1087</v>
      </c>
      <c r="H1124" s="63" t="s">
        <v>1365</v>
      </c>
      <c r="I1124" s="63" t="s">
        <v>1089</v>
      </c>
      <c r="J1124" s="64">
        <v>250000</v>
      </c>
      <c r="K1124">
        <v>0</v>
      </c>
      <c r="L1124">
        <v>0</v>
      </c>
      <c r="M1124">
        <v>1</v>
      </c>
      <c r="N1124">
        <v>1</v>
      </c>
      <c r="O1124" s="64">
        <v>500000</v>
      </c>
    </row>
    <row r="1125" spans="1:15">
      <c r="A1125" s="63" t="s">
        <v>57</v>
      </c>
      <c r="B1125" s="63" t="s">
        <v>696</v>
      </c>
      <c r="C1125" s="63" t="s">
        <v>1084</v>
      </c>
      <c r="D1125" s="63" t="s">
        <v>1085</v>
      </c>
      <c r="E1125" s="63" t="s">
        <v>1085</v>
      </c>
      <c r="F1125" s="63" t="s">
        <v>1086</v>
      </c>
      <c r="G1125" s="63" t="s">
        <v>1087</v>
      </c>
      <c r="H1125" s="63" t="s">
        <v>1088</v>
      </c>
      <c r="I1125" s="63" t="s">
        <v>1089</v>
      </c>
      <c r="J1125" s="64">
        <v>400</v>
      </c>
      <c r="K1125">
        <v>0</v>
      </c>
      <c r="L1125">
        <v>50</v>
      </c>
      <c r="M1125">
        <v>50</v>
      </c>
      <c r="N1125">
        <v>50</v>
      </c>
      <c r="O1125" s="64">
        <v>60000</v>
      </c>
    </row>
    <row r="1126" spans="1:15">
      <c r="A1126" s="63" t="s">
        <v>49</v>
      </c>
      <c r="B1126" s="63" t="s">
        <v>635</v>
      </c>
      <c r="C1126" s="63" t="s">
        <v>1524</v>
      </c>
      <c r="D1126" s="63" t="s">
        <v>1149</v>
      </c>
      <c r="E1126" s="63" t="s">
        <v>2005</v>
      </c>
      <c r="F1126" s="63" t="s">
        <v>1525</v>
      </c>
      <c r="G1126" s="63" t="s">
        <v>1087</v>
      </c>
      <c r="H1126" s="63" t="s">
        <v>1151</v>
      </c>
      <c r="I1126" s="63" t="s">
        <v>1054</v>
      </c>
      <c r="J1126" s="64">
        <v>7000</v>
      </c>
      <c r="K1126">
        <v>3</v>
      </c>
      <c r="L1126">
        <v>9</v>
      </c>
      <c r="M1126">
        <v>12</v>
      </c>
      <c r="N1126">
        <v>2</v>
      </c>
      <c r="O1126" s="64">
        <v>182000</v>
      </c>
    </row>
    <row r="1127" spans="1:15">
      <c r="A1127" s="63" t="s">
        <v>49</v>
      </c>
      <c r="B1127" s="63" t="s">
        <v>635</v>
      </c>
      <c r="C1127" s="63" t="s">
        <v>1490</v>
      </c>
      <c r="D1127" s="63" t="s">
        <v>1480</v>
      </c>
      <c r="E1127" s="63" t="s">
        <v>2014</v>
      </c>
      <c r="F1127" s="63" t="s">
        <v>1491</v>
      </c>
      <c r="G1127" s="63" t="s">
        <v>1081</v>
      </c>
      <c r="H1127" s="63" t="s">
        <v>1482</v>
      </c>
      <c r="I1127" s="63" t="s">
        <v>1054</v>
      </c>
      <c r="J1127" s="64">
        <v>400</v>
      </c>
      <c r="K1127">
        <v>10</v>
      </c>
      <c r="L1127">
        <v>10</v>
      </c>
      <c r="M1127">
        <v>11</v>
      </c>
      <c r="N1127">
        <v>10</v>
      </c>
      <c r="O1127" s="64">
        <v>16400</v>
      </c>
    </row>
    <row r="1128" spans="1:15">
      <c r="A1128" s="63" t="s">
        <v>49</v>
      </c>
      <c r="B1128" s="63" t="s">
        <v>635</v>
      </c>
      <c r="C1128" s="63" t="s">
        <v>1492</v>
      </c>
      <c r="D1128" s="63" t="s">
        <v>1480</v>
      </c>
      <c r="E1128" s="63" t="s">
        <v>2014</v>
      </c>
      <c r="F1128" s="63" t="s">
        <v>1493</v>
      </c>
      <c r="G1128" s="63" t="s">
        <v>1081</v>
      </c>
      <c r="H1128" s="63" t="s">
        <v>1482</v>
      </c>
      <c r="I1128" s="63" t="s">
        <v>1054</v>
      </c>
      <c r="J1128" s="64">
        <v>400</v>
      </c>
      <c r="K1128">
        <v>13</v>
      </c>
      <c r="L1128">
        <v>13</v>
      </c>
      <c r="M1128">
        <v>13</v>
      </c>
      <c r="N1128">
        <v>13</v>
      </c>
      <c r="O1128" s="64">
        <v>20800</v>
      </c>
    </row>
    <row r="1129" spans="1:15">
      <c r="A1129" s="63" t="s">
        <v>49</v>
      </c>
      <c r="B1129" s="63" t="s">
        <v>635</v>
      </c>
      <c r="C1129" s="63" t="s">
        <v>1494</v>
      </c>
      <c r="D1129" s="63" t="s">
        <v>1480</v>
      </c>
      <c r="E1129" s="63" t="s">
        <v>2014</v>
      </c>
      <c r="F1129" s="63" t="s">
        <v>1495</v>
      </c>
      <c r="G1129" s="63" t="s">
        <v>1081</v>
      </c>
      <c r="H1129" s="63" t="s">
        <v>1482</v>
      </c>
      <c r="I1129" s="63" t="s">
        <v>1054</v>
      </c>
      <c r="J1129" s="64">
        <v>400</v>
      </c>
      <c r="K1129">
        <v>80</v>
      </c>
      <c r="L1129">
        <v>80</v>
      </c>
      <c r="M1129">
        <v>80</v>
      </c>
      <c r="N1129">
        <v>80</v>
      </c>
      <c r="O1129" s="64">
        <v>128000</v>
      </c>
    </row>
    <row r="1130" spans="1:15">
      <c r="A1130" s="63" t="s">
        <v>49</v>
      </c>
      <c r="B1130" s="63" t="s">
        <v>635</v>
      </c>
      <c r="C1130" s="63" t="s">
        <v>1506</v>
      </c>
      <c r="D1130" s="63" t="s">
        <v>1208</v>
      </c>
      <c r="E1130" s="63" t="s">
        <v>2006</v>
      </c>
      <c r="F1130" s="63" t="s">
        <v>1507</v>
      </c>
      <c r="G1130" s="63" t="s">
        <v>1052</v>
      </c>
      <c r="H1130" s="63" t="s">
        <v>1210</v>
      </c>
      <c r="I1130" s="63" t="s">
        <v>1054</v>
      </c>
      <c r="J1130" s="64">
        <v>6000</v>
      </c>
      <c r="K1130">
        <v>10</v>
      </c>
      <c r="L1130">
        <v>10</v>
      </c>
      <c r="M1130">
        <v>10</v>
      </c>
      <c r="N1130">
        <v>10</v>
      </c>
      <c r="O1130" s="64">
        <v>240000</v>
      </c>
    </row>
    <row r="1131" spans="1:15">
      <c r="A1131" s="63" t="s">
        <v>49</v>
      </c>
      <c r="B1131" s="63" t="s">
        <v>635</v>
      </c>
      <c r="C1131" s="63" t="s">
        <v>1683</v>
      </c>
      <c r="D1131" s="63" t="s">
        <v>1503</v>
      </c>
      <c r="E1131" s="63" t="s">
        <v>2016</v>
      </c>
      <c r="F1131" s="63" t="s">
        <v>1684</v>
      </c>
      <c r="G1131" s="63" t="s">
        <v>1087</v>
      </c>
      <c r="H1131" s="63" t="s">
        <v>1505</v>
      </c>
      <c r="I1131" s="63" t="s">
        <v>1054</v>
      </c>
      <c r="J1131" s="64">
        <v>4000</v>
      </c>
      <c r="K1131">
        <v>10</v>
      </c>
      <c r="L1131">
        <v>10</v>
      </c>
      <c r="M1131">
        <v>10</v>
      </c>
      <c r="N1131">
        <v>10</v>
      </c>
      <c r="O1131" s="64">
        <v>160000</v>
      </c>
    </row>
    <row r="1132" spans="1:15">
      <c r="A1132" s="63" t="s">
        <v>49</v>
      </c>
      <c r="B1132" s="63" t="s">
        <v>635</v>
      </c>
      <c r="C1132" s="63" t="s">
        <v>1647</v>
      </c>
      <c r="D1132" s="63" t="s">
        <v>1648</v>
      </c>
      <c r="E1132" s="63" t="s">
        <v>1648</v>
      </c>
      <c r="F1132" s="63" t="s">
        <v>1649</v>
      </c>
      <c r="G1132" s="63" t="s">
        <v>1087</v>
      </c>
      <c r="H1132" s="63" t="s">
        <v>1650</v>
      </c>
      <c r="I1132" s="63" t="s">
        <v>1054</v>
      </c>
      <c r="J1132" s="64">
        <v>5000</v>
      </c>
      <c r="K1132">
        <v>32</v>
      </c>
      <c r="L1132">
        <v>42</v>
      </c>
      <c r="M1132">
        <v>22</v>
      </c>
      <c r="N1132">
        <v>17</v>
      </c>
      <c r="O1132" s="64">
        <v>565000</v>
      </c>
    </row>
    <row r="1133" spans="1:15">
      <c r="A1133" s="63" t="s">
        <v>49</v>
      </c>
      <c r="B1133" s="63" t="s">
        <v>635</v>
      </c>
      <c r="C1133" s="63" t="s">
        <v>1643</v>
      </c>
      <c r="D1133" s="63" t="s">
        <v>1149</v>
      </c>
      <c r="E1133" s="63" t="s">
        <v>2005</v>
      </c>
      <c r="F1133" s="63" t="s">
        <v>1644</v>
      </c>
      <c r="G1133" s="63" t="s">
        <v>1087</v>
      </c>
      <c r="H1133" s="63" t="s">
        <v>1151</v>
      </c>
      <c r="I1133" s="63" t="s">
        <v>1054</v>
      </c>
      <c r="J1133" s="64">
        <v>2000</v>
      </c>
      <c r="K1133">
        <v>1</v>
      </c>
      <c r="L1133">
        <v>2</v>
      </c>
      <c r="M1133">
        <v>1</v>
      </c>
      <c r="N1133">
        <v>0</v>
      </c>
      <c r="O1133" s="64">
        <v>8000</v>
      </c>
    </row>
    <row r="1134" spans="1:15">
      <c r="A1134" s="63" t="s">
        <v>49</v>
      </c>
      <c r="B1134" s="63" t="s">
        <v>635</v>
      </c>
      <c r="C1134" s="63" t="s">
        <v>1685</v>
      </c>
      <c r="D1134" s="63" t="s">
        <v>1503</v>
      </c>
      <c r="E1134" s="63" t="s">
        <v>2016</v>
      </c>
      <c r="F1134" s="63" t="s">
        <v>1686</v>
      </c>
      <c r="G1134" s="63" t="s">
        <v>1087</v>
      </c>
      <c r="H1134" s="63" t="s">
        <v>1505</v>
      </c>
      <c r="I1134" s="63" t="s">
        <v>1054</v>
      </c>
      <c r="J1134" s="64">
        <v>1000</v>
      </c>
      <c r="K1134">
        <v>23</v>
      </c>
      <c r="L1134">
        <v>6</v>
      </c>
      <c r="M1134">
        <v>23</v>
      </c>
      <c r="N1134">
        <v>6</v>
      </c>
      <c r="O1134" s="64">
        <v>58000</v>
      </c>
    </row>
    <row r="1135" spans="1:15">
      <c r="A1135" s="63" t="s">
        <v>49</v>
      </c>
      <c r="B1135" s="63" t="s">
        <v>635</v>
      </c>
      <c r="C1135" s="63" t="s">
        <v>1624</v>
      </c>
      <c r="D1135" s="63" t="s">
        <v>1182</v>
      </c>
      <c r="E1135" s="63" t="s">
        <v>2012</v>
      </c>
      <c r="F1135" s="63" t="s">
        <v>1625</v>
      </c>
      <c r="G1135" s="63" t="s">
        <v>1087</v>
      </c>
      <c r="H1135" s="63" t="s">
        <v>1184</v>
      </c>
      <c r="I1135" s="63" t="s">
        <v>1054</v>
      </c>
      <c r="J1135" s="64">
        <v>600</v>
      </c>
      <c r="K1135">
        <v>2</v>
      </c>
      <c r="L1135">
        <v>0</v>
      </c>
      <c r="M1135">
        <v>0</v>
      </c>
      <c r="N1135">
        <v>0</v>
      </c>
      <c r="O1135" s="64">
        <v>1200</v>
      </c>
    </row>
    <row r="1136" spans="1:15">
      <c r="A1136" s="63" t="s">
        <v>49</v>
      </c>
      <c r="B1136" s="63" t="s">
        <v>635</v>
      </c>
      <c r="C1136" s="63" t="s">
        <v>1496</v>
      </c>
      <c r="D1136" s="63" t="s">
        <v>1497</v>
      </c>
      <c r="E1136" s="63" t="s">
        <v>2015</v>
      </c>
      <c r="F1136" s="63" t="s">
        <v>1498</v>
      </c>
      <c r="G1136" s="63" t="s">
        <v>1081</v>
      </c>
      <c r="H1136" s="63" t="s">
        <v>1499</v>
      </c>
      <c r="I1136" s="63" t="s">
        <v>1054</v>
      </c>
      <c r="J1136" s="64">
        <v>400</v>
      </c>
      <c r="K1136">
        <v>20</v>
      </c>
      <c r="L1136">
        <v>20</v>
      </c>
      <c r="M1136">
        <v>20</v>
      </c>
      <c r="N1136">
        <v>15</v>
      </c>
      <c r="O1136" s="64">
        <v>30000</v>
      </c>
    </row>
    <row r="1137" spans="1:15">
      <c r="A1137" s="63" t="s">
        <v>49</v>
      </c>
      <c r="B1137" s="63" t="s">
        <v>635</v>
      </c>
      <c r="C1137" s="63" t="s">
        <v>1687</v>
      </c>
      <c r="D1137" s="63" t="s">
        <v>1149</v>
      </c>
      <c r="E1137" s="63" t="s">
        <v>2005</v>
      </c>
      <c r="F1137" s="63" t="s">
        <v>1688</v>
      </c>
      <c r="G1137" s="63" t="s">
        <v>1087</v>
      </c>
      <c r="H1137" s="63" t="s">
        <v>1151</v>
      </c>
      <c r="I1137" s="63" t="s">
        <v>1054</v>
      </c>
      <c r="J1137" s="64">
        <v>5000</v>
      </c>
      <c r="K1137">
        <v>8</v>
      </c>
      <c r="L1137">
        <v>4</v>
      </c>
      <c r="M1137">
        <v>8</v>
      </c>
      <c r="N1137">
        <v>4</v>
      </c>
      <c r="O1137" s="64">
        <v>120000</v>
      </c>
    </row>
    <row r="1138" spans="1:15">
      <c r="A1138" s="63" t="s">
        <v>49</v>
      </c>
      <c r="B1138" s="63" t="s">
        <v>635</v>
      </c>
      <c r="C1138" s="63" t="s">
        <v>1479</v>
      </c>
      <c r="D1138" s="63" t="s">
        <v>1480</v>
      </c>
      <c r="E1138" s="63" t="s">
        <v>2014</v>
      </c>
      <c r="F1138" s="63" t="s">
        <v>1481</v>
      </c>
      <c r="G1138" s="63" t="s">
        <v>1081</v>
      </c>
      <c r="H1138" s="63" t="s">
        <v>1482</v>
      </c>
      <c r="I1138" s="63" t="s">
        <v>1054</v>
      </c>
      <c r="J1138" s="64">
        <v>250</v>
      </c>
      <c r="K1138">
        <v>27</v>
      </c>
      <c r="L1138">
        <v>27</v>
      </c>
      <c r="M1138">
        <v>27</v>
      </c>
      <c r="N1138">
        <v>27</v>
      </c>
      <c r="O1138" s="64">
        <v>27000</v>
      </c>
    </row>
    <row r="1139" spans="1:15">
      <c r="A1139" s="63" t="s">
        <v>49</v>
      </c>
      <c r="B1139" s="63" t="s">
        <v>635</v>
      </c>
      <c r="C1139" s="63" t="s">
        <v>1639</v>
      </c>
      <c r="D1139" s="63" t="s">
        <v>1462</v>
      </c>
      <c r="E1139" s="63" t="s">
        <v>2013</v>
      </c>
      <c r="F1139" s="63" t="s">
        <v>1640</v>
      </c>
      <c r="G1139" s="63" t="s">
        <v>1087</v>
      </c>
      <c r="H1139" s="63" t="s">
        <v>1464</v>
      </c>
      <c r="I1139" s="63" t="s">
        <v>1097</v>
      </c>
      <c r="J1139" s="64">
        <v>5000</v>
      </c>
      <c r="K1139">
        <v>2</v>
      </c>
      <c r="L1139">
        <v>0</v>
      </c>
      <c r="M1139">
        <v>2</v>
      </c>
      <c r="N1139">
        <v>0</v>
      </c>
      <c r="O1139" s="64">
        <v>20000</v>
      </c>
    </row>
    <row r="1140" spans="1:15">
      <c r="A1140" s="63" t="s">
        <v>49</v>
      </c>
      <c r="B1140" s="63" t="s">
        <v>635</v>
      </c>
      <c r="C1140" s="63" t="s">
        <v>1595</v>
      </c>
      <c r="D1140" s="63" t="s">
        <v>1274</v>
      </c>
      <c r="E1140" s="63" t="s">
        <v>1275</v>
      </c>
      <c r="F1140" s="63" t="s">
        <v>1596</v>
      </c>
      <c r="G1140" s="63" t="s">
        <v>1087</v>
      </c>
      <c r="H1140" s="63" t="s">
        <v>1277</v>
      </c>
      <c r="I1140" s="63" t="s">
        <v>1054</v>
      </c>
      <c r="J1140" s="64">
        <v>300</v>
      </c>
      <c r="K1140">
        <v>15</v>
      </c>
      <c r="L1140">
        <v>15</v>
      </c>
      <c r="M1140">
        <v>15</v>
      </c>
      <c r="N1140">
        <v>15</v>
      </c>
      <c r="O1140" s="64">
        <v>18000</v>
      </c>
    </row>
    <row r="1141" spans="1:15">
      <c r="A1141" s="63" t="s">
        <v>49</v>
      </c>
      <c r="B1141" s="63" t="s">
        <v>635</v>
      </c>
      <c r="C1141" s="63" t="s">
        <v>1645</v>
      </c>
      <c r="D1141" s="63" t="s">
        <v>1580</v>
      </c>
      <c r="E1141" s="63" t="s">
        <v>2017</v>
      </c>
      <c r="F1141" s="63" t="s">
        <v>1646</v>
      </c>
      <c r="G1141" s="63" t="s">
        <v>1087</v>
      </c>
      <c r="H1141" s="63" t="s">
        <v>1582</v>
      </c>
      <c r="I1141" s="63" t="s">
        <v>1097</v>
      </c>
      <c r="J1141" s="64">
        <v>10000</v>
      </c>
      <c r="K1141">
        <v>15</v>
      </c>
      <c r="L1141">
        <v>0</v>
      </c>
      <c r="M1141">
        <v>10</v>
      </c>
      <c r="N1141">
        <v>0</v>
      </c>
      <c r="O1141" s="64">
        <v>250000</v>
      </c>
    </row>
    <row r="1142" spans="1:15">
      <c r="A1142" s="63" t="s">
        <v>37</v>
      </c>
      <c r="B1142" s="63" t="s">
        <v>456</v>
      </c>
      <c r="C1142" s="63" t="s">
        <v>1084</v>
      </c>
      <c r="D1142" s="63" t="s">
        <v>1085</v>
      </c>
      <c r="E1142" s="63" t="s">
        <v>1085</v>
      </c>
      <c r="F1142" s="63" t="s">
        <v>1086</v>
      </c>
      <c r="G1142" s="63" t="s">
        <v>1087</v>
      </c>
      <c r="H1142" s="63" t="s">
        <v>1088</v>
      </c>
      <c r="I1142" s="63" t="s">
        <v>1089</v>
      </c>
      <c r="J1142" s="64">
        <v>400</v>
      </c>
      <c r="K1142">
        <v>0</v>
      </c>
      <c r="L1142">
        <v>20</v>
      </c>
      <c r="M1142">
        <v>0</v>
      </c>
      <c r="N1142">
        <v>0</v>
      </c>
      <c r="O1142" s="64">
        <v>8000</v>
      </c>
    </row>
    <row r="1143" spans="1:15">
      <c r="A1143" s="63" t="s">
        <v>65</v>
      </c>
      <c r="B1143" s="63" t="s">
        <v>811</v>
      </c>
      <c r="C1143" s="63" t="s">
        <v>1084</v>
      </c>
      <c r="D1143" s="63" t="s">
        <v>1085</v>
      </c>
      <c r="E1143" s="63" t="s">
        <v>1085</v>
      </c>
      <c r="F1143" s="63" t="s">
        <v>1086</v>
      </c>
      <c r="G1143" s="63" t="s">
        <v>1087</v>
      </c>
      <c r="H1143" s="63" t="s">
        <v>1088</v>
      </c>
      <c r="I1143" s="63" t="s">
        <v>1089</v>
      </c>
      <c r="J1143" s="64">
        <v>400</v>
      </c>
      <c r="K1143">
        <v>100</v>
      </c>
      <c r="L1143">
        <v>100</v>
      </c>
      <c r="M1143">
        <v>100</v>
      </c>
      <c r="N1143">
        <v>100</v>
      </c>
      <c r="O1143" s="64">
        <v>160000</v>
      </c>
    </row>
    <row r="1144" spans="1:15">
      <c r="A1144" s="63" t="s">
        <v>55</v>
      </c>
      <c r="B1144" s="63" t="s">
        <v>231</v>
      </c>
      <c r="C1144" s="63" t="s">
        <v>1084</v>
      </c>
      <c r="D1144" s="63" t="s">
        <v>1085</v>
      </c>
      <c r="E1144" s="63" t="s">
        <v>1085</v>
      </c>
      <c r="F1144" s="63" t="s">
        <v>1086</v>
      </c>
      <c r="G1144" s="63" t="s">
        <v>1087</v>
      </c>
      <c r="H1144" s="63" t="s">
        <v>1088</v>
      </c>
      <c r="I1144" s="63" t="s">
        <v>1089</v>
      </c>
      <c r="J1144" s="64">
        <v>400</v>
      </c>
      <c r="K1144">
        <v>0</v>
      </c>
      <c r="L1144">
        <v>100</v>
      </c>
      <c r="M1144">
        <v>100</v>
      </c>
      <c r="N1144">
        <v>100</v>
      </c>
      <c r="O1144" s="64">
        <v>120000</v>
      </c>
    </row>
    <row r="1145" spans="1:15">
      <c r="A1145" s="63" t="s">
        <v>59</v>
      </c>
      <c r="B1145" s="63" t="s">
        <v>728</v>
      </c>
      <c r="C1145" s="63" t="s">
        <v>1084</v>
      </c>
      <c r="D1145" s="63" t="s">
        <v>1085</v>
      </c>
      <c r="E1145" s="63" t="s">
        <v>1085</v>
      </c>
      <c r="F1145" s="63" t="s">
        <v>1086</v>
      </c>
      <c r="G1145" s="63" t="s">
        <v>1087</v>
      </c>
      <c r="H1145" s="63" t="s">
        <v>1088</v>
      </c>
      <c r="I1145" s="63" t="s">
        <v>1089</v>
      </c>
      <c r="J1145" s="64">
        <v>400</v>
      </c>
      <c r="K1145">
        <v>0</v>
      </c>
      <c r="L1145">
        <v>120</v>
      </c>
      <c r="M1145">
        <v>120</v>
      </c>
      <c r="N1145">
        <v>0</v>
      </c>
      <c r="O1145" s="64">
        <v>96000</v>
      </c>
    </row>
    <row r="1146" spans="1:15">
      <c r="A1146" s="63" t="s">
        <v>27</v>
      </c>
      <c r="B1146" s="63" t="s">
        <v>144</v>
      </c>
      <c r="C1146" s="63" t="s">
        <v>1084</v>
      </c>
      <c r="D1146" s="63" t="s">
        <v>1085</v>
      </c>
      <c r="E1146" s="63" t="s">
        <v>1085</v>
      </c>
      <c r="F1146" s="63" t="s">
        <v>1086</v>
      </c>
      <c r="G1146" s="63" t="s">
        <v>1087</v>
      </c>
      <c r="H1146" s="63" t="s">
        <v>1088</v>
      </c>
      <c r="I1146" s="63" t="s">
        <v>1089</v>
      </c>
      <c r="J1146" s="64">
        <v>400</v>
      </c>
      <c r="K1146">
        <v>0</v>
      </c>
      <c r="L1146">
        <v>50</v>
      </c>
      <c r="M1146">
        <v>50</v>
      </c>
      <c r="N1146">
        <v>0</v>
      </c>
      <c r="O1146" s="64">
        <v>40000</v>
      </c>
    </row>
    <row r="1147" spans="1:15">
      <c r="A1147" s="63" t="s">
        <v>81</v>
      </c>
      <c r="B1147" s="63" t="s">
        <v>938</v>
      </c>
      <c r="C1147" s="63" t="s">
        <v>1084</v>
      </c>
      <c r="D1147" s="63" t="s">
        <v>1085</v>
      </c>
      <c r="E1147" s="63" t="s">
        <v>1085</v>
      </c>
      <c r="F1147" s="63" t="s">
        <v>1086</v>
      </c>
      <c r="G1147" s="63" t="s">
        <v>1087</v>
      </c>
      <c r="H1147" s="63" t="s">
        <v>1088</v>
      </c>
      <c r="I1147" s="63" t="s">
        <v>1089</v>
      </c>
      <c r="J1147" s="64">
        <v>400</v>
      </c>
      <c r="K1147">
        <v>0</v>
      </c>
      <c r="L1147">
        <v>20</v>
      </c>
      <c r="M1147">
        <v>0</v>
      </c>
      <c r="N1147">
        <v>20</v>
      </c>
      <c r="O1147" s="64">
        <v>16000</v>
      </c>
    </row>
    <row r="1148" spans="1:15">
      <c r="A1148" s="63" t="s">
        <v>81</v>
      </c>
      <c r="B1148" s="63" t="s">
        <v>943</v>
      </c>
      <c r="C1148" s="63" t="s">
        <v>1084</v>
      </c>
      <c r="D1148" s="63" t="s">
        <v>1085</v>
      </c>
      <c r="E1148" s="63" t="s">
        <v>1085</v>
      </c>
      <c r="F1148" s="63" t="s">
        <v>1086</v>
      </c>
      <c r="G1148" s="63" t="s">
        <v>1087</v>
      </c>
      <c r="H1148" s="63" t="s">
        <v>1088</v>
      </c>
      <c r="I1148" s="63" t="s">
        <v>1089</v>
      </c>
      <c r="J1148" s="64">
        <v>400</v>
      </c>
      <c r="K1148">
        <v>0</v>
      </c>
      <c r="L1148">
        <v>20</v>
      </c>
      <c r="M1148">
        <v>20</v>
      </c>
      <c r="N1148">
        <v>0</v>
      </c>
      <c r="O1148" s="64">
        <v>16000</v>
      </c>
    </row>
    <row r="1149" spans="1:15">
      <c r="A1149" s="63" t="s">
        <v>81</v>
      </c>
      <c r="B1149" s="63" t="s">
        <v>947</v>
      </c>
      <c r="C1149" s="63" t="s">
        <v>1084</v>
      </c>
      <c r="D1149" s="63" t="s">
        <v>1085</v>
      </c>
      <c r="E1149" s="63" t="s">
        <v>1085</v>
      </c>
      <c r="F1149" s="63" t="s">
        <v>1086</v>
      </c>
      <c r="G1149" s="63" t="s">
        <v>1087</v>
      </c>
      <c r="H1149" s="63" t="s">
        <v>1088</v>
      </c>
      <c r="I1149" s="63" t="s">
        <v>1089</v>
      </c>
      <c r="J1149" s="64">
        <v>400</v>
      </c>
      <c r="K1149">
        <v>0</v>
      </c>
      <c r="L1149">
        <v>40</v>
      </c>
      <c r="M1149">
        <v>0</v>
      </c>
      <c r="N1149">
        <v>0</v>
      </c>
      <c r="O1149" s="64">
        <v>16000</v>
      </c>
    </row>
    <row r="1150" spans="1:15">
      <c r="A1150" s="63" t="s">
        <v>83</v>
      </c>
      <c r="B1150" s="63" t="s">
        <v>974</v>
      </c>
      <c r="C1150" s="63" t="s">
        <v>1084</v>
      </c>
      <c r="D1150" s="63" t="s">
        <v>1085</v>
      </c>
      <c r="E1150" s="63" t="s">
        <v>1085</v>
      </c>
      <c r="F1150" s="63" t="s">
        <v>1086</v>
      </c>
      <c r="G1150" s="63" t="s">
        <v>1087</v>
      </c>
      <c r="H1150" s="63" t="s">
        <v>1088</v>
      </c>
      <c r="I1150" s="63" t="s">
        <v>1089</v>
      </c>
      <c r="J1150" s="64">
        <v>400</v>
      </c>
      <c r="K1150">
        <v>160</v>
      </c>
      <c r="L1150">
        <v>160</v>
      </c>
      <c r="M1150">
        <v>160</v>
      </c>
      <c r="N1150">
        <v>160</v>
      </c>
      <c r="O1150" s="64">
        <v>256000</v>
      </c>
    </row>
    <row r="1151" spans="1:15">
      <c r="A1151" s="63" t="s">
        <v>87</v>
      </c>
      <c r="B1151" s="63" t="s">
        <v>1017</v>
      </c>
      <c r="C1151" s="63" t="s">
        <v>1084</v>
      </c>
      <c r="D1151" s="63" t="s">
        <v>1085</v>
      </c>
      <c r="E1151" s="63" t="s">
        <v>1085</v>
      </c>
      <c r="F1151" s="63" t="s">
        <v>1086</v>
      </c>
      <c r="G1151" s="63" t="s">
        <v>1087</v>
      </c>
      <c r="H1151" s="63" t="s">
        <v>1088</v>
      </c>
      <c r="I1151" s="63" t="s">
        <v>1089</v>
      </c>
      <c r="J1151" s="64">
        <v>400</v>
      </c>
      <c r="K1151">
        <v>60</v>
      </c>
      <c r="L1151">
        <v>60</v>
      </c>
      <c r="M1151">
        <v>60</v>
      </c>
      <c r="N1151">
        <v>40</v>
      </c>
      <c r="O1151" s="64">
        <v>88000</v>
      </c>
    </row>
    <row r="1152" spans="1:15">
      <c r="A1152" s="63" t="s">
        <v>31</v>
      </c>
      <c r="B1152" s="63" t="s">
        <v>339</v>
      </c>
      <c r="C1152" s="63" t="s">
        <v>1084</v>
      </c>
      <c r="D1152" s="63" t="s">
        <v>1085</v>
      </c>
      <c r="E1152" s="63" t="s">
        <v>1085</v>
      </c>
      <c r="F1152" s="63" t="s">
        <v>1086</v>
      </c>
      <c r="G1152" s="63" t="s">
        <v>1087</v>
      </c>
      <c r="H1152" s="63" t="s">
        <v>1088</v>
      </c>
      <c r="I1152" s="63" t="s">
        <v>1089</v>
      </c>
      <c r="J1152" s="64">
        <v>400</v>
      </c>
      <c r="K1152">
        <v>30</v>
      </c>
      <c r="L1152">
        <v>0</v>
      </c>
      <c r="M1152">
        <v>30</v>
      </c>
      <c r="N1152">
        <v>0</v>
      </c>
      <c r="O1152" s="64">
        <v>24000</v>
      </c>
    </row>
    <row r="1153" spans="1:15">
      <c r="A1153" s="63" t="s">
        <v>77</v>
      </c>
      <c r="B1153" s="63" t="s">
        <v>902</v>
      </c>
      <c r="C1153" s="63" t="s">
        <v>1084</v>
      </c>
      <c r="D1153" s="63" t="s">
        <v>1085</v>
      </c>
      <c r="E1153" s="63" t="s">
        <v>1085</v>
      </c>
      <c r="F1153" s="63" t="s">
        <v>1086</v>
      </c>
      <c r="G1153" s="63" t="s">
        <v>1087</v>
      </c>
      <c r="H1153" s="63" t="s">
        <v>1088</v>
      </c>
      <c r="I1153" s="63" t="s">
        <v>1089</v>
      </c>
      <c r="J1153" s="64">
        <v>400</v>
      </c>
      <c r="K1153">
        <v>20</v>
      </c>
      <c r="L1153">
        <v>0</v>
      </c>
      <c r="M1153">
        <v>20</v>
      </c>
      <c r="N1153">
        <v>0</v>
      </c>
      <c r="O1153" s="64">
        <v>16000</v>
      </c>
    </row>
    <row r="1154" spans="1:15">
      <c r="A1154" s="63" t="s">
        <v>67</v>
      </c>
      <c r="B1154" s="63" t="s">
        <v>833</v>
      </c>
      <c r="C1154" s="63" t="s">
        <v>1084</v>
      </c>
      <c r="D1154" s="63" t="s">
        <v>1085</v>
      </c>
      <c r="E1154" s="63" t="s">
        <v>1085</v>
      </c>
      <c r="F1154" s="63" t="s">
        <v>1086</v>
      </c>
      <c r="G1154" s="63" t="s">
        <v>1087</v>
      </c>
      <c r="H1154" s="63" t="s">
        <v>1088</v>
      </c>
      <c r="I1154" s="63" t="s">
        <v>1089</v>
      </c>
      <c r="J1154" s="64">
        <v>400</v>
      </c>
      <c r="K1154">
        <v>130</v>
      </c>
      <c r="L1154">
        <v>130</v>
      </c>
      <c r="M1154">
        <v>130</v>
      </c>
      <c r="N1154">
        <v>130</v>
      </c>
      <c r="O1154" s="64">
        <v>208000</v>
      </c>
    </row>
    <row r="1155" spans="1:15">
      <c r="A1155" s="63" t="s">
        <v>71</v>
      </c>
      <c r="B1155" s="63" t="s">
        <v>860</v>
      </c>
      <c r="C1155" s="63" t="s">
        <v>1084</v>
      </c>
      <c r="D1155" s="63" t="s">
        <v>1085</v>
      </c>
      <c r="E1155" s="63" t="s">
        <v>1085</v>
      </c>
      <c r="F1155" s="63" t="s">
        <v>1086</v>
      </c>
      <c r="G1155" s="63" t="s">
        <v>1087</v>
      </c>
      <c r="H1155" s="63" t="s">
        <v>1088</v>
      </c>
      <c r="I1155" s="63" t="s">
        <v>1089</v>
      </c>
      <c r="J1155" s="64">
        <v>400</v>
      </c>
      <c r="K1155">
        <v>0</v>
      </c>
      <c r="L1155">
        <v>25</v>
      </c>
      <c r="M1155">
        <v>25</v>
      </c>
      <c r="N1155">
        <v>25</v>
      </c>
      <c r="O1155" s="64">
        <v>30000</v>
      </c>
    </row>
    <row r="1156" spans="1:15">
      <c r="A1156" s="63" t="s">
        <v>71</v>
      </c>
      <c r="B1156" s="63" t="s">
        <v>866</v>
      </c>
      <c r="C1156" s="63" t="s">
        <v>1084</v>
      </c>
      <c r="D1156" s="63" t="s">
        <v>1085</v>
      </c>
      <c r="E1156" s="63" t="s">
        <v>1085</v>
      </c>
      <c r="F1156" s="63" t="s">
        <v>1086</v>
      </c>
      <c r="G1156" s="63" t="s">
        <v>1087</v>
      </c>
      <c r="H1156" s="63" t="s">
        <v>1088</v>
      </c>
      <c r="I1156" s="63" t="s">
        <v>1089</v>
      </c>
      <c r="J1156" s="64">
        <v>400</v>
      </c>
      <c r="K1156">
        <v>40</v>
      </c>
      <c r="L1156">
        <v>50</v>
      </c>
      <c r="M1156">
        <v>0</v>
      </c>
      <c r="N1156">
        <v>0</v>
      </c>
      <c r="O1156" s="64">
        <v>36000</v>
      </c>
    </row>
    <row r="1157" spans="1:15">
      <c r="A1157" s="63" t="s">
        <v>49</v>
      </c>
      <c r="B1157" s="63" t="s">
        <v>626</v>
      </c>
      <c r="C1157" s="63" t="s">
        <v>1689</v>
      </c>
      <c r="D1157" s="63" t="s">
        <v>1690</v>
      </c>
      <c r="E1157" s="63" t="s">
        <v>1691</v>
      </c>
      <c r="F1157" s="63" t="s">
        <v>1692</v>
      </c>
      <c r="G1157" s="63" t="s">
        <v>1087</v>
      </c>
      <c r="H1157" s="63" t="s">
        <v>1693</v>
      </c>
      <c r="I1157" s="63" t="s">
        <v>1694</v>
      </c>
      <c r="J1157" s="64">
        <v>17000</v>
      </c>
      <c r="K1157">
        <v>6</v>
      </c>
      <c r="L1157">
        <v>6</v>
      </c>
      <c r="M1157">
        <v>6</v>
      </c>
      <c r="N1157">
        <v>6</v>
      </c>
      <c r="O1157" s="64">
        <v>408000</v>
      </c>
    </row>
    <row r="1158" spans="1:15">
      <c r="A1158" s="63" t="s">
        <v>49</v>
      </c>
      <c r="B1158" s="63" t="s">
        <v>635</v>
      </c>
      <c r="C1158" s="63" t="s">
        <v>1695</v>
      </c>
      <c r="D1158" s="63" t="s">
        <v>1696</v>
      </c>
      <c r="E1158" s="63" t="s">
        <v>1394</v>
      </c>
      <c r="F1158" s="63" t="s">
        <v>1697</v>
      </c>
      <c r="G1158" s="63" t="s">
        <v>1087</v>
      </c>
      <c r="H1158" s="63" t="s">
        <v>1698</v>
      </c>
      <c r="I1158" s="63" t="s">
        <v>1699</v>
      </c>
      <c r="J1158" s="64">
        <v>3180000</v>
      </c>
      <c r="K1158">
        <v>0</v>
      </c>
      <c r="L1158">
        <v>2</v>
      </c>
      <c r="M1158">
        <v>0</v>
      </c>
      <c r="N1158">
        <v>0</v>
      </c>
      <c r="O1158" s="64">
        <v>6360000</v>
      </c>
    </row>
    <row r="1159" spans="1:15">
      <c r="A1159" s="63" t="s">
        <v>29</v>
      </c>
      <c r="B1159" s="63" t="s">
        <v>305</v>
      </c>
      <c r="C1159" s="63" t="s">
        <v>1700</v>
      </c>
      <c r="D1159" s="63" t="s">
        <v>1971</v>
      </c>
      <c r="E1159" s="63" t="s">
        <v>1202</v>
      </c>
      <c r="F1159" s="63" t="s">
        <v>1701</v>
      </c>
      <c r="G1159" s="63" t="s">
        <v>1087</v>
      </c>
      <c r="H1159" s="63" t="s">
        <v>1325</v>
      </c>
      <c r="I1159" s="63" t="s">
        <v>1702</v>
      </c>
      <c r="J1159" s="64">
        <v>100</v>
      </c>
      <c r="K1159">
        <v>200</v>
      </c>
      <c r="M1159">
        <v>100</v>
      </c>
      <c r="O1159" s="64">
        <v>30000</v>
      </c>
    </row>
    <row r="1160" spans="1:15">
      <c r="A1160" s="63" t="s">
        <v>39</v>
      </c>
      <c r="B1160" s="63" t="s">
        <v>496</v>
      </c>
      <c r="C1160" s="63" t="s">
        <v>1407</v>
      </c>
      <c r="D1160" s="63" t="s">
        <v>1912</v>
      </c>
      <c r="E1160" s="63" t="s">
        <v>2007</v>
      </c>
      <c r="F1160" s="63" t="s">
        <v>1408</v>
      </c>
      <c r="G1160" s="63" t="s">
        <v>1087</v>
      </c>
      <c r="H1160" s="63" t="s">
        <v>1268</v>
      </c>
      <c r="I1160" s="63" t="s">
        <v>1054</v>
      </c>
      <c r="J1160" s="64">
        <v>3000</v>
      </c>
      <c r="K1160">
        <v>2</v>
      </c>
      <c r="L1160">
        <v>0</v>
      </c>
      <c r="M1160">
        <v>0</v>
      </c>
      <c r="N1160">
        <v>0</v>
      </c>
      <c r="O1160" s="64">
        <v>6000</v>
      </c>
    </row>
    <row r="1161" spans="1:15">
      <c r="A1161" s="63" t="s">
        <v>39</v>
      </c>
      <c r="B1161" s="63" t="s">
        <v>496</v>
      </c>
      <c r="C1161" s="63" t="s">
        <v>1265</v>
      </c>
      <c r="D1161" s="63" t="s">
        <v>1912</v>
      </c>
      <c r="E1161" s="63" t="s">
        <v>2007</v>
      </c>
      <c r="F1161" s="63" t="s">
        <v>1267</v>
      </c>
      <c r="G1161" s="63" t="s">
        <v>1087</v>
      </c>
      <c r="H1161" s="63" t="s">
        <v>1268</v>
      </c>
      <c r="I1161" s="63" t="s">
        <v>1054</v>
      </c>
      <c r="J1161" s="64">
        <v>1000</v>
      </c>
      <c r="K1161">
        <v>2</v>
      </c>
      <c r="L1161">
        <v>0</v>
      </c>
      <c r="M1161">
        <v>2</v>
      </c>
      <c r="N1161">
        <v>0</v>
      </c>
      <c r="O1161" s="64">
        <v>4000</v>
      </c>
    </row>
    <row r="1162" spans="1:15">
      <c r="A1162" s="63" t="s">
        <v>39</v>
      </c>
      <c r="B1162" s="63" t="s">
        <v>496</v>
      </c>
      <c r="C1162" s="63" t="s">
        <v>1173</v>
      </c>
      <c r="D1162" s="63" t="s">
        <v>1967</v>
      </c>
      <c r="E1162" s="63" t="s">
        <v>1050</v>
      </c>
      <c r="F1162" s="63" t="s">
        <v>1174</v>
      </c>
      <c r="G1162" s="63" t="s">
        <v>1052</v>
      </c>
      <c r="H1162" s="63" t="s">
        <v>1053</v>
      </c>
      <c r="I1162" s="63" t="s">
        <v>1054</v>
      </c>
      <c r="J1162" s="64">
        <v>400</v>
      </c>
      <c r="K1162">
        <v>2</v>
      </c>
      <c r="L1162">
        <v>2</v>
      </c>
      <c r="M1162">
        <v>2</v>
      </c>
      <c r="N1162">
        <v>2</v>
      </c>
      <c r="O1162" s="64">
        <v>3200</v>
      </c>
    </row>
    <row r="1163" spans="1:15">
      <c r="A1163" s="63" t="s">
        <v>39</v>
      </c>
      <c r="B1163" s="63" t="s">
        <v>496</v>
      </c>
      <c r="C1163" s="63" t="s">
        <v>1185</v>
      </c>
      <c r="D1163" s="63" t="s">
        <v>1965</v>
      </c>
      <c r="E1163" s="63" t="s">
        <v>1050</v>
      </c>
      <c r="F1163" s="63" t="s">
        <v>1186</v>
      </c>
      <c r="G1163" s="63" t="s">
        <v>1087</v>
      </c>
      <c r="H1163" s="63" t="s">
        <v>1053</v>
      </c>
      <c r="I1163" s="63" t="s">
        <v>1054</v>
      </c>
      <c r="J1163" s="64">
        <v>40</v>
      </c>
      <c r="K1163">
        <v>2</v>
      </c>
      <c r="L1163">
        <v>2</v>
      </c>
      <c r="M1163">
        <v>2</v>
      </c>
      <c r="N1163">
        <v>2</v>
      </c>
      <c r="O1163" s="64">
        <v>320</v>
      </c>
    </row>
    <row r="1164" spans="1:15">
      <c r="A1164" s="63" t="s">
        <v>39</v>
      </c>
      <c r="B1164" s="63" t="s">
        <v>496</v>
      </c>
      <c r="C1164" s="63" t="s">
        <v>1703</v>
      </c>
      <c r="D1164" s="63" t="s">
        <v>1227</v>
      </c>
      <c r="E1164" s="63" t="s">
        <v>1050</v>
      </c>
      <c r="F1164" s="63" t="s">
        <v>1705</v>
      </c>
      <c r="G1164" s="63" t="s">
        <v>1087</v>
      </c>
      <c r="H1164" s="63" t="s">
        <v>1229</v>
      </c>
      <c r="I1164" s="63" t="s">
        <v>1054</v>
      </c>
      <c r="J1164" s="64">
        <v>2500</v>
      </c>
      <c r="K1164">
        <v>1</v>
      </c>
      <c r="L1164">
        <v>0</v>
      </c>
      <c r="M1164">
        <v>0</v>
      </c>
      <c r="N1164">
        <v>0</v>
      </c>
      <c r="O1164" s="64">
        <v>2500</v>
      </c>
    </row>
    <row r="1165" spans="1:15">
      <c r="A1165" s="63" t="s">
        <v>39</v>
      </c>
      <c r="B1165" s="63" t="s">
        <v>496</v>
      </c>
      <c r="C1165" s="63" t="s">
        <v>1152</v>
      </c>
      <c r="D1165" s="63" t="s">
        <v>1967</v>
      </c>
      <c r="E1165" s="63" t="s">
        <v>1094</v>
      </c>
      <c r="F1165" s="63" t="s">
        <v>1153</v>
      </c>
      <c r="G1165" s="63" t="s">
        <v>1087</v>
      </c>
      <c r="H1165" s="63" t="s">
        <v>1053</v>
      </c>
      <c r="I1165" s="63" t="s">
        <v>1054</v>
      </c>
      <c r="J1165" s="64">
        <v>1000</v>
      </c>
      <c r="K1165">
        <v>1</v>
      </c>
      <c r="L1165">
        <v>0</v>
      </c>
      <c r="M1165">
        <v>2</v>
      </c>
      <c r="N1165">
        <v>0</v>
      </c>
      <c r="O1165" s="64">
        <v>3000</v>
      </c>
    </row>
    <row r="1166" spans="1:15">
      <c r="A1166" s="63" t="s">
        <v>39</v>
      </c>
      <c r="B1166" s="63" t="s">
        <v>496</v>
      </c>
      <c r="C1166" s="63" t="s">
        <v>1177</v>
      </c>
      <c r="D1166" s="63" t="s">
        <v>1967</v>
      </c>
      <c r="E1166" s="63" t="s">
        <v>1050</v>
      </c>
      <c r="F1166" s="63" t="s">
        <v>1178</v>
      </c>
      <c r="G1166" s="63" t="s">
        <v>1087</v>
      </c>
      <c r="H1166" s="63" t="s">
        <v>1053</v>
      </c>
      <c r="I1166" s="63" t="s">
        <v>1054</v>
      </c>
      <c r="J1166" s="64">
        <v>40</v>
      </c>
      <c r="K1166">
        <v>1</v>
      </c>
      <c r="L1166">
        <v>0</v>
      </c>
      <c r="M1166">
        <v>1</v>
      </c>
      <c r="N1166">
        <v>0</v>
      </c>
      <c r="O1166" s="64">
        <v>80</v>
      </c>
    </row>
    <row r="1167" spans="1:15">
      <c r="A1167" s="63" t="s">
        <v>39</v>
      </c>
      <c r="B1167" s="63" t="s">
        <v>496</v>
      </c>
      <c r="C1167" s="63" t="s">
        <v>1407</v>
      </c>
      <c r="D1167" s="63" t="s">
        <v>1912</v>
      </c>
      <c r="E1167" s="63" t="s">
        <v>2007</v>
      </c>
      <c r="F1167" s="63" t="s">
        <v>1408</v>
      </c>
      <c r="G1167" s="63" t="s">
        <v>1087</v>
      </c>
      <c r="H1167" s="63" t="s">
        <v>1268</v>
      </c>
      <c r="I1167" s="63" t="s">
        <v>1054</v>
      </c>
      <c r="J1167" s="64">
        <v>3000</v>
      </c>
      <c r="K1167">
        <v>0</v>
      </c>
      <c r="L1167">
        <v>0</v>
      </c>
      <c r="M1167">
        <v>2</v>
      </c>
      <c r="N1167">
        <v>0</v>
      </c>
      <c r="O1167" s="64">
        <v>6000</v>
      </c>
    </row>
    <row r="1168" spans="1:15">
      <c r="A1168" s="63" t="s">
        <v>85</v>
      </c>
      <c r="B1168" s="63" t="s">
        <v>1001</v>
      </c>
      <c r="C1168" s="63" t="s">
        <v>1536</v>
      </c>
      <c r="D1168" s="63" t="s">
        <v>1357</v>
      </c>
      <c r="E1168" s="63" t="s">
        <v>1358</v>
      </c>
      <c r="F1168" s="63" t="s">
        <v>1537</v>
      </c>
      <c r="G1168" s="63" t="s">
        <v>1081</v>
      </c>
      <c r="H1168" s="63" t="s">
        <v>1360</v>
      </c>
      <c r="I1168" s="63" t="s">
        <v>1054</v>
      </c>
      <c r="J1168" s="64">
        <v>2000</v>
      </c>
      <c r="K1168">
        <v>4</v>
      </c>
      <c r="L1168">
        <v>4</v>
      </c>
      <c r="M1168">
        <v>0</v>
      </c>
      <c r="N1168">
        <v>0</v>
      </c>
      <c r="O1168" s="64">
        <v>16000</v>
      </c>
    </row>
    <row r="1169" spans="1:15">
      <c r="A1169" s="63" t="s">
        <v>85</v>
      </c>
      <c r="B1169" s="63" t="s">
        <v>1001</v>
      </c>
      <c r="C1169" s="63" t="s">
        <v>1536</v>
      </c>
      <c r="D1169" s="63" t="s">
        <v>1357</v>
      </c>
      <c r="E1169" s="63" t="s">
        <v>1358</v>
      </c>
      <c r="F1169" s="63" t="s">
        <v>1537</v>
      </c>
      <c r="G1169" s="63" t="s">
        <v>1081</v>
      </c>
      <c r="H1169" s="63" t="s">
        <v>1360</v>
      </c>
      <c r="I1169" s="63" t="s">
        <v>1054</v>
      </c>
      <c r="J1169" s="64">
        <v>2000</v>
      </c>
      <c r="K1169">
        <v>0</v>
      </c>
      <c r="L1169">
        <v>0</v>
      </c>
      <c r="M1169">
        <v>5</v>
      </c>
      <c r="N1169">
        <v>5</v>
      </c>
      <c r="O1169" s="64">
        <v>20000</v>
      </c>
    </row>
    <row r="1170" spans="1:15">
      <c r="A1170" s="63" t="s">
        <v>85</v>
      </c>
      <c r="B1170" s="63" t="s">
        <v>1001</v>
      </c>
      <c r="C1170" s="63" t="s">
        <v>1538</v>
      </c>
      <c r="D1170" s="63" t="s">
        <v>1357</v>
      </c>
      <c r="E1170" s="63" t="s">
        <v>1358</v>
      </c>
      <c r="F1170" s="63" t="s">
        <v>1539</v>
      </c>
      <c r="G1170" s="63" t="s">
        <v>1081</v>
      </c>
      <c r="H1170" s="63" t="s">
        <v>1360</v>
      </c>
      <c r="I1170" s="63" t="s">
        <v>1054</v>
      </c>
      <c r="J1170" s="64">
        <v>2000</v>
      </c>
      <c r="K1170">
        <v>3</v>
      </c>
      <c r="L1170">
        <v>3</v>
      </c>
      <c r="M1170">
        <v>0</v>
      </c>
      <c r="N1170">
        <v>0</v>
      </c>
      <c r="O1170" s="64">
        <v>12000</v>
      </c>
    </row>
    <row r="1171" spans="1:15">
      <c r="A1171" s="63" t="s">
        <v>85</v>
      </c>
      <c r="B1171" s="63" t="s">
        <v>1001</v>
      </c>
      <c r="C1171" s="63" t="s">
        <v>1670</v>
      </c>
      <c r="D1171" s="63" t="s">
        <v>1967</v>
      </c>
      <c r="E1171" s="63" t="s">
        <v>1706</v>
      </c>
      <c r="F1171" s="63" t="s">
        <v>1671</v>
      </c>
      <c r="G1171" s="63" t="s">
        <v>1087</v>
      </c>
      <c r="H1171" s="63" t="s">
        <v>1053</v>
      </c>
      <c r="I1171" s="63" t="s">
        <v>1054</v>
      </c>
      <c r="J1171" s="64">
        <v>1000</v>
      </c>
      <c r="K1171">
        <v>1</v>
      </c>
      <c r="L1171">
        <v>0</v>
      </c>
      <c r="M1171">
        <v>0</v>
      </c>
      <c r="N1171">
        <v>0</v>
      </c>
      <c r="O1171" s="64">
        <v>1000</v>
      </c>
    </row>
    <row r="1172" spans="1:15">
      <c r="A1172" s="63" t="s">
        <v>85</v>
      </c>
      <c r="B1172" s="63" t="s">
        <v>1001</v>
      </c>
      <c r="C1172" s="63" t="s">
        <v>1530</v>
      </c>
      <c r="D1172" s="63" t="s">
        <v>1182</v>
      </c>
      <c r="E1172" s="63" t="s">
        <v>2012</v>
      </c>
      <c r="F1172" s="63" t="s">
        <v>1531</v>
      </c>
      <c r="G1172" s="63" t="s">
        <v>1087</v>
      </c>
      <c r="H1172" s="63" t="s">
        <v>1184</v>
      </c>
      <c r="I1172" s="63" t="s">
        <v>1054</v>
      </c>
      <c r="J1172" s="64">
        <v>150</v>
      </c>
      <c r="K1172">
        <v>4</v>
      </c>
      <c r="L1172">
        <v>0</v>
      </c>
      <c r="M1172">
        <v>0</v>
      </c>
      <c r="N1172">
        <v>0</v>
      </c>
      <c r="O1172" s="64">
        <v>600</v>
      </c>
    </row>
    <row r="1173" spans="1:15">
      <c r="A1173" s="63" t="s">
        <v>85</v>
      </c>
      <c r="B1173" s="63" t="s">
        <v>1001</v>
      </c>
      <c r="C1173" s="63" t="s">
        <v>1167</v>
      </c>
      <c r="D1173" s="63" t="s">
        <v>1967</v>
      </c>
      <c r="E1173" s="63" t="s">
        <v>1707</v>
      </c>
      <c r="F1173" s="63" t="s">
        <v>1168</v>
      </c>
      <c r="G1173" s="63" t="s">
        <v>1087</v>
      </c>
      <c r="H1173" s="63" t="s">
        <v>1053</v>
      </c>
      <c r="I1173" s="63" t="s">
        <v>1054</v>
      </c>
      <c r="J1173" s="64">
        <v>2000</v>
      </c>
      <c r="K1173">
        <v>2</v>
      </c>
      <c r="L1173">
        <v>0</v>
      </c>
      <c r="M1173">
        <v>4</v>
      </c>
      <c r="N1173">
        <v>0</v>
      </c>
      <c r="O1173" s="64">
        <v>12000</v>
      </c>
    </row>
    <row r="1174" spans="1:15">
      <c r="A1174" s="63" t="s">
        <v>85</v>
      </c>
      <c r="B1174" s="63" t="s">
        <v>1001</v>
      </c>
      <c r="C1174" s="63" t="s">
        <v>1524</v>
      </c>
      <c r="D1174" s="63" t="s">
        <v>1149</v>
      </c>
      <c r="E1174" s="63" t="s">
        <v>2005</v>
      </c>
      <c r="F1174" s="63" t="s">
        <v>1525</v>
      </c>
      <c r="G1174" s="63" t="s">
        <v>1087</v>
      </c>
      <c r="H1174" s="63" t="s">
        <v>1151</v>
      </c>
      <c r="I1174" s="63" t="s">
        <v>1054</v>
      </c>
      <c r="J1174" s="64">
        <v>7000</v>
      </c>
      <c r="K1174">
        <v>4</v>
      </c>
      <c r="L1174">
        <v>0</v>
      </c>
      <c r="M1174">
        <v>0</v>
      </c>
      <c r="N1174">
        <v>0</v>
      </c>
      <c r="O1174" s="64">
        <v>28000</v>
      </c>
    </row>
    <row r="1175" spans="1:15">
      <c r="A1175" s="63" t="s">
        <v>71</v>
      </c>
      <c r="B1175" s="63" t="s">
        <v>866</v>
      </c>
      <c r="C1175" s="63" t="s">
        <v>1218</v>
      </c>
      <c r="D1175" s="63" t="s">
        <v>1966</v>
      </c>
      <c r="E1175" s="63" t="s">
        <v>1050</v>
      </c>
      <c r="F1175" s="63" t="s">
        <v>1219</v>
      </c>
      <c r="G1175" s="63" t="s">
        <v>1087</v>
      </c>
      <c r="H1175" s="63" t="s">
        <v>1199</v>
      </c>
      <c r="I1175" s="63" t="s">
        <v>1054</v>
      </c>
      <c r="J1175" s="64">
        <v>100</v>
      </c>
      <c r="K1175">
        <v>30</v>
      </c>
      <c r="L1175">
        <v>40</v>
      </c>
      <c r="M1175">
        <v>0</v>
      </c>
      <c r="N1175">
        <v>0</v>
      </c>
      <c r="O1175" s="64">
        <v>7000</v>
      </c>
    </row>
    <row r="1176" spans="1:15">
      <c r="A1176" s="63" t="s">
        <v>55</v>
      </c>
      <c r="B1176" s="63" t="s">
        <v>231</v>
      </c>
      <c r="C1176" s="63" t="s">
        <v>1071</v>
      </c>
      <c r="D1176" s="63" t="s">
        <v>1965</v>
      </c>
      <c r="E1176" s="63" t="s">
        <v>1707</v>
      </c>
      <c r="F1176" s="63" t="s">
        <v>1072</v>
      </c>
      <c r="G1176" s="63" t="s">
        <v>1052</v>
      </c>
      <c r="H1176" s="63" t="s">
        <v>1053</v>
      </c>
      <c r="I1176" s="63" t="s">
        <v>1054</v>
      </c>
      <c r="J1176" s="64">
        <v>500</v>
      </c>
      <c r="K1176">
        <v>1</v>
      </c>
      <c r="L1176">
        <v>0</v>
      </c>
      <c r="M1176">
        <v>1</v>
      </c>
      <c r="N1176">
        <v>0</v>
      </c>
      <c r="O1176" s="64">
        <v>1000</v>
      </c>
    </row>
    <row r="1177" spans="1:15">
      <c r="A1177" s="63" t="s">
        <v>55</v>
      </c>
      <c r="B1177" s="63" t="s">
        <v>231</v>
      </c>
      <c r="C1177" s="63" t="s">
        <v>1077</v>
      </c>
      <c r="D1177" s="63" t="s">
        <v>1967</v>
      </c>
      <c r="E1177" s="63" t="s">
        <v>1707</v>
      </c>
      <c r="F1177" s="63" t="s">
        <v>1078</v>
      </c>
      <c r="G1177" s="63" t="s">
        <v>1052</v>
      </c>
      <c r="H1177" s="63" t="s">
        <v>1053</v>
      </c>
      <c r="I1177" s="63" t="s">
        <v>1054</v>
      </c>
      <c r="J1177" s="64">
        <v>500</v>
      </c>
      <c r="K1177">
        <v>1</v>
      </c>
      <c r="L1177">
        <v>0</v>
      </c>
      <c r="M1177">
        <v>1</v>
      </c>
      <c r="N1177">
        <v>0</v>
      </c>
      <c r="O1177" s="64">
        <v>1000</v>
      </c>
    </row>
    <row r="1178" spans="1:15">
      <c r="A1178" s="63" t="s">
        <v>55</v>
      </c>
      <c r="B1178" s="63" t="s">
        <v>237</v>
      </c>
      <c r="C1178" s="63" t="s">
        <v>1108</v>
      </c>
      <c r="D1178" s="63" t="s">
        <v>1965</v>
      </c>
      <c r="E1178" s="63" t="s">
        <v>1050</v>
      </c>
      <c r="F1178" s="63" t="s">
        <v>1109</v>
      </c>
      <c r="G1178" s="63" t="s">
        <v>1052</v>
      </c>
      <c r="H1178" s="63" t="s">
        <v>1053</v>
      </c>
      <c r="I1178" s="63" t="s">
        <v>1054</v>
      </c>
      <c r="J1178" s="64">
        <v>600</v>
      </c>
      <c r="K1178">
        <v>4</v>
      </c>
      <c r="L1178">
        <v>4</v>
      </c>
      <c r="M1178">
        <v>4</v>
      </c>
      <c r="N1178">
        <v>4</v>
      </c>
      <c r="O1178" s="64">
        <v>9600</v>
      </c>
    </row>
    <row r="1179" spans="1:15">
      <c r="A1179" s="63" t="s">
        <v>55</v>
      </c>
      <c r="B1179" s="63" t="s">
        <v>237</v>
      </c>
      <c r="C1179" s="63" t="s">
        <v>1049</v>
      </c>
      <c r="D1179" s="63" t="s">
        <v>1965</v>
      </c>
      <c r="E1179" s="63" t="s">
        <v>1050</v>
      </c>
      <c r="F1179" s="63" t="s">
        <v>1051</v>
      </c>
      <c r="G1179" s="63" t="s">
        <v>1052</v>
      </c>
      <c r="H1179" s="63" t="s">
        <v>1053</v>
      </c>
      <c r="I1179" s="63" t="s">
        <v>1054</v>
      </c>
      <c r="J1179" s="64">
        <v>50</v>
      </c>
      <c r="K1179">
        <v>10</v>
      </c>
      <c r="L1179">
        <v>10</v>
      </c>
      <c r="M1179">
        <v>10</v>
      </c>
      <c r="N1179">
        <v>10</v>
      </c>
      <c r="O1179" s="64">
        <v>2000</v>
      </c>
    </row>
    <row r="1180" spans="1:15">
      <c r="A1180" s="63" t="s">
        <v>55</v>
      </c>
      <c r="B1180" s="63" t="s">
        <v>237</v>
      </c>
      <c r="C1180" s="63" t="s">
        <v>1118</v>
      </c>
      <c r="D1180" s="63" t="s">
        <v>1061</v>
      </c>
      <c r="E1180" s="63" t="s">
        <v>1050</v>
      </c>
      <c r="F1180" s="63" t="s">
        <v>1120</v>
      </c>
      <c r="G1180" s="63" t="s">
        <v>1052</v>
      </c>
      <c r="H1180" s="63" t="s">
        <v>1064</v>
      </c>
      <c r="I1180" s="63" t="s">
        <v>1054</v>
      </c>
      <c r="J1180" s="64">
        <v>2000</v>
      </c>
      <c r="K1180">
        <v>0</v>
      </c>
      <c r="L1180">
        <v>1</v>
      </c>
      <c r="M1180">
        <v>0</v>
      </c>
      <c r="N1180">
        <v>0</v>
      </c>
      <c r="O1180" s="64">
        <v>2000</v>
      </c>
    </row>
    <row r="1181" spans="1:15">
      <c r="A1181" s="63" t="s">
        <v>55</v>
      </c>
      <c r="B1181" s="63" t="s">
        <v>237</v>
      </c>
      <c r="C1181" s="63" t="s">
        <v>1130</v>
      </c>
      <c r="D1181" s="63" t="s">
        <v>1131</v>
      </c>
      <c r="E1181" s="63" t="s">
        <v>1708</v>
      </c>
      <c r="F1181" s="63" t="s">
        <v>1132</v>
      </c>
      <c r="G1181" s="63" t="s">
        <v>1087</v>
      </c>
      <c r="H1181" s="63" t="s">
        <v>1133</v>
      </c>
      <c r="I1181" s="63" t="s">
        <v>1089</v>
      </c>
      <c r="J1181" s="64">
        <v>1000</v>
      </c>
      <c r="K1181">
        <v>0</v>
      </c>
      <c r="L1181">
        <v>2</v>
      </c>
      <c r="M1181">
        <v>3</v>
      </c>
      <c r="N1181">
        <v>0</v>
      </c>
      <c r="O1181" s="64">
        <v>5000</v>
      </c>
    </row>
    <row r="1182" spans="1:15">
      <c r="A1182" s="63" t="s">
        <v>71</v>
      </c>
      <c r="B1182" s="63" t="s">
        <v>866</v>
      </c>
      <c r="C1182" s="63" t="s">
        <v>1049</v>
      </c>
      <c r="D1182" s="63" t="s">
        <v>1965</v>
      </c>
      <c r="E1182" s="63" t="s">
        <v>1050</v>
      </c>
      <c r="F1182" s="63" t="s">
        <v>1051</v>
      </c>
      <c r="G1182" s="63" t="s">
        <v>1052</v>
      </c>
      <c r="H1182" s="63" t="s">
        <v>1053</v>
      </c>
      <c r="I1182" s="63" t="s">
        <v>1054</v>
      </c>
      <c r="J1182" s="64">
        <v>50</v>
      </c>
      <c r="K1182">
        <v>4</v>
      </c>
      <c r="L1182">
        <v>6</v>
      </c>
      <c r="M1182">
        <v>0</v>
      </c>
      <c r="N1182">
        <v>0</v>
      </c>
      <c r="O1182" s="64">
        <v>500</v>
      </c>
    </row>
    <row r="1183" spans="1:15">
      <c r="A1183" s="63" t="s">
        <v>71</v>
      </c>
      <c r="B1183" s="63" t="s">
        <v>866</v>
      </c>
      <c r="C1183" s="63" t="s">
        <v>1075</v>
      </c>
      <c r="D1183" s="63" t="s">
        <v>1965</v>
      </c>
      <c r="E1183" s="63" t="s">
        <v>1050</v>
      </c>
      <c r="F1183" s="63" t="s">
        <v>1076</v>
      </c>
      <c r="G1183" s="63" t="s">
        <v>1052</v>
      </c>
      <c r="H1183" s="63" t="s">
        <v>1053</v>
      </c>
      <c r="I1183" s="63" t="s">
        <v>1054</v>
      </c>
      <c r="J1183" s="64">
        <v>500</v>
      </c>
      <c r="K1183">
        <v>1</v>
      </c>
      <c r="L1183">
        <v>1</v>
      </c>
      <c r="M1183">
        <v>0</v>
      </c>
      <c r="N1183">
        <v>0</v>
      </c>
      <c r="O1183" s="64">
        <v>1000</v>
      </c>
    </row>
    <row r="1184" spans="1:15">
      <c r="A1184" s="63" t="s">
        <v>71</v>
      </c>
      <c r="B1184" s="63" t="s">
        <v>866</v>
      </c>
      <c r="C1184" s="63" t="s">
        <v>1102</v>
      </c>
      <c r="D1184" s="63" t="s">
        <v>1906</v>
      </c>
      <c r="E1184" s="63" t="s">
        <v>1067</v>
      </c>
      <c r="F1184" s="63" t="s">
        <v>1104</v>
      </c>
      <c r="G1184" s="63" t="s">
        <v>1105</v>
      </c>
      <c r="H1184" s="63" t="s">
        <v>1070</v>
      </c>
      <c r="I1184" s="63" t="s">
        <v>1054</v>
      </c>
      <c r="J1184" s="64">
        <v>200</v>
      </c>
      <c r="K1184">
        <v>5</v>
      </c>
      <c r="L1184">
        <v>5</v>
      </c>
      <c r="M1184">
        <v>5</v>
      </c>
      <c r="N1184">
        <v>0</v>
      </c>
      <c r="O1184" s="64">
        <v>3000</v>
      </c>
    </row>
    <row r="1185" spans="1:15">
      <c r="A1185" s="63" t="s">
        <v>71</v>
      </c>
      <c r="B1185" s="63" t="s">
        <v>866</v>
      </c>
      <c r="C1185" s="63" t="s">
        <v>1259</v>
      </c>
      <c r="D1185" s="63" t="s">
        <v>1248</v>
      </c>
      <c r="E1185" s="63" t="s">
        <v>1249</v>
      </c>
      <c r="F1185" s="63" t="s">
        <v>1260</v>
      </c>
      <c r="G1185" s="63" t="s">
        <v>1087</v>
      </c>
      <c r="H1185" s="63" t="s">
        <v>1251</v>
      </c>
      <c r="I1185" s="63" t="s">
        <v>1054</v>
      </c>
      <c r="J1185" s="64">
        <v>100</v>
      </c>
      <c r="K1185">
        <v>50</v>
      </c>
      <c r="L1185">
        <v>50</v>
      </c>
      <c r="M1185">
        <v>0</v>
      </c>
      <c r="N1185">
        <v>0</v>
      </c>
      <c r="O1185" s="64">
        <v>10000</v>
      </c>
    </row>
    <row r="1186" spans="1:15">
      <c r="A1186" s="63" t="s">
        <v>79</v>
      </c>
      <c r="B1186" s="63" t="s">
        <v>928</v>
      </c>
      <c r="C1186" s="63" t="s">
        <v>1289</v>
      </c>
      <c r="D1186" s="63" t="s">
        <v>1969</v>
      </c>
      <c r="E1186" s="63" t="s">
        <v>1135</v>
      </c>
      <c r="F1186" s="63" t="s">
        <v>1290</v>
      </c>
      <c r="G1186" s="63" t="s">
        <v>1087</v>
      </c>
      <c r="H1186" s="63" t="s">
        <v>1138</v>
      </c>
      <c r="I1186" s="63" t="s">
        <v>1089</v>
      </c>
      <c r="J1186" s="64">
        <v>1000</v>
      </c>
      <c r="K1186">
        <v>8</v>
      </c>
      <c r="L1186">
        <v>8</v>
      </c>
      <c r="M1186">
        <v>8</v>
      </c>
      <c r="N1186">
        <v>8</v>
      </c>
      <c r="O1186" s="64">
        <v>32000</v>
      </c>
    </row>
    <row r="1187" spans="1:15">
      <c r="A1187" s="63" t="s">
        <v>55</v>
      </c>
      <c r="B1187" s="63" t="s">
        <v>247</v>
      </c>
      <c r="C1187" s="63" t="s">
        <v>1361</v>
      </c>
      <c r="D1187" s="63" t="s">
        <v>1362</v>
      </c>
      <c r="E1187" s="63" t="s">
        <v>1363</v>
      </c>
      <c r="F1187" s="63" t="s">
        <v>1364</v>
      </c>
      <c r="G1187" s="63" t="s">
        <v>1087</v>
      </c>
      <c r="H1187" s="63" t="s">
        <v>1365</v>
      </c>
      <c r="I1187" s="63" t="s">
        <v>1089</v>
      </c>
      <c r="J1187" s="64">
        <v>250000</v>
      </c>
      <c r="K1187">
        <v>0</v>
      </c>
      <c r="L1187">
        <v>1</v>
      </c>
      <c r="M1187">
        <v>1</v>
      </c>
      <c r="N1187">
        <v>0</v>
      </c>
      <c r="O1187" s="64">
        <v>500000</v>
      </c>
    </row>
    <row r="1188" spans="1:15">
      <c r="A1188" s="63" t="s">
        <v>55</v>
      </c>
      <c r="B1188" s="63" t="s">
        <v>247</v>
      </c>
      <c r="C1188" s="63" t="s">
        <v>1134</v>
      </c>
      <c r="D1188" s="63" t="s">
        <v>1969</v>
      </c>
      <c r="E1188" s="63" t="s">
        <v>1135</v>
      </c>
      <c r="F1188" s="63" t="s">
        <v>1136</v>
      </c>
      <c r="G1188" s="63" t="s">
        <v>1137</v>
      </c>
      <c r="H1188" s="63" t="s">
        <v>1138</v>
      </c>
      <c r="I1188" s="63" t="s">
        <v>1089</v>
      </c>
      <c r="J1188" s="64">
        <v>500</v>
      </c>
      <c r="K1188">
        <v>0</v>
      </c>
      <c r="L1188">
        <v>13</v>
      </c>
      <c r="M1188">
        <v>13</v>
      </c>
      <c r="N1188">
        <v>10</v>
      </c>
      <c r="O1188" s="64">
        <v>18000</v>
      </c>
    </row>
    <row r="1189" spans="1:15">
      <c r="A1189" s="63" t="s">
        <v>55</v>
      </c>
      <c r="B1189" s="63" t="s">
        <v>247</v>
      </c>
      <c r="C1189" s="63" t="s">
        <v>1084</v>
      </c>
      <c r="D1189" s="63" t="s">
        <v>1709</v>
      </c>
      <c r="E1189" s="63" t="s">
        <v>1709</v>
      </c>
      <c r="F1189" s="63" t="s">
        <v>1086</v>
      </c>
      <c r="G1189" s="63" t="s">
        <v>1087</v>
      </c>
      <c r="H1189" s="63" t="s">
        <v>1088</v>
      </c>
      <c r="I1189" s="63" t="s">
        <v>1089</v>
      </c>
      <c r="J1189" s="64">
        <v>400</v>
      </c>
      <c r="K1189">
        <v>0</v>
      </c>
      <c r="L1189">
        <v>40</v>
      </c>
      <c r="M1189">
        <v>40</v>
      </c>
      <c r="N1189">
        <v>0</v>
      </c>
      <c r="O1189" s="64">
        <v>32000</v>
      </c>
    </row>
    <row r="1190" spans="1:15">
      <c r="A1190" s="63" t="s">
        <v>77</v>
      </c>
      <c r="B1190" s="63" t="s">
        <v>902</v>
      </c>
      <c r="C1190" s="63" t="s">
        <v>1368</v>
      </c>
      <c r="D1190" s="63" t="s">
        <v>1369</v>
      </c>
      <c r="E1190" s="63" t="s">
        <v>1370</v>
      </c>
      <c r="F1190" s="63" t="s">
        <v>1371</v>
      </c>
      <c r="G1190" s="63" t="s">
        <v>1087</v>
      </c>
      <c r="H1190" s="63" t="s">
        <v>1372</v>
      </c>
      <c r="I1190" s="63" t="s">
        <v>1097</v>
      </c>
      <c r="J1190" s="64">
        <v>23468</v>
      </c>
      <c r="K1190">
        <v>0</v>
      </c>
      <c r="L1190">
        <v>0</v>
      </c>
      <c r="M1190">
        <v>2</v>
      </c>
      <c r="N1190">
        <v>0</v>
      </c>
      <c r="O1190" s="64">
        <v>46936</v>
      </c>
    </row>
    <row r="1191" spans="1:15">
      <c r="A1191" s="63" t="s">
        <v>77</v>
      </c>
      <c r="B1191" s="63" t="s">
        <v>899</v>
      </c>
      <c r="C1191" s="63" t="s">
        <v>1232</v>
      </c>
      <c r="D1191" s="63" t="s">
        <v>1122</v>
      </c>
      <c r="E1191" s="63" t="s">
        <v>2003</v>
      </c>
      <c r="F1191" s="63" t="s">
        <v>1233</v>
      </c>
      <c r="G1191" s="63" t="s">
        <v>1137</v>
      </c>
      <c r="H1191" s="63" t="s">
        <v>1125</v>
      </c>
      <c r="I1191" s="63" t="s">
        <v>1054</v>
      </c>
      <c r="J1191" s="64">
        <v>1000</v>
      </c>
      <c r="K1191">
        <v>2</v>
      </c>
      <c r="L1191">
        <v>0</v>
      </c>
      <c r="M1191">
        <v>2</v>
      </c>
      <c r="N1191">
        <v>0</v>
      </c>
      <c r="O1191" s="64">
        <v>4000</v>
      </c>
    </row>
    <row r="1192" spans="1:15">
      <c r="A1192" s="63" t="s">
        <v>77</v>
      </c>
      <c r="B1192" s="63" t="s">
        <v>899</v>
      </c>
      <c r="C1192" s="63" t="s">
        <v>1167</v>
      </c>
      <c r="D1192" s="63" t="s">
        <v>1967</v>
      </c>
      <c r="E1192" s="63" t="s">
        <v>1707</v>
      </c>
      <c r="F1192" s="63" t="s">
        <v>1168</v>
      </c>
      <c r="G1192" s="63" t="s">
        <v>1087</v>
      </c>
      <c r="H1192" s="63" t="s">
        <v>1053</v>
      </c>
      <c r="I1192" s="63" t="s">
        <v>1054</v>
      </c>
      <c r="J1192" s="64">
        <v>2000</v>
      </c>
      <c r="K1192">
        <v>1</v>
      </c>
      <c r="L1192">
        <v>2</v>
      </c>
      <c r="M1192">
        <v>1</v>
      </c>
      <c r="N1192">
        <v>2</v>
      </c>
      <c r="O1192" s="64">
        <v>12000</v>
      </c>
    </row>
    <row r="1193" spans="1:15">
      <c r="A1193" s="63" t="s">
        <v>77</v>
      </c>
      <c r="B1193" s="63" t="s">
        <v>903</v>
      </c>
      <c r="C1193" s="63" t="s">
        <v>1399</v>
      </c>
      <c r="D1193" s="63" t="s">
        <v>1968</v>
      </c>
      <c r="E1193" s="63" t="s">
        <v>1113</v>
      </c>
      <c r="F1193" s="63" t="s">
        <v>1400</v>
      </c>
      <c r="G1193" s="63" t="s">
        <v>1087</v>
      </c>
      <c r="H1193" s="63" t="s">
        <v>1115</v>
      </c>
      <c r="I1193" s="63" t="s">
        <v>1097</v>
      </c>
      <c r="J1193" s="64">
        <v>15000</v>
      </c>
      <c r="K1193">
        <v>1</v>
      </c>
      <c r="L1193">
        <v>0</v>
      </c>
      <c r="M1193">
        <v>1</v>
      </c>
      <c r="N1193">
        <v>0</v>
      </c>
      <c r="O1193" s="64">
        <v>30000</v>
      </c>
    </row>
    <row r="1194" spans="1:15">
      <c r="A1194" s="63" t="s">
        <v>77</v>
      </c>
      <c r="B1194" s="63" t="s">
        <v>903</v>
      </c>
      <c r="C1194" s="63" t="s">
        <v>1635</v>
      </c>
      <c r="D1194" s="63" t="s">
        <v>1636</v>
      </c>
      <c r="E1194" s="63" t="s">
        <v>2019</v>
      </c>
      <c r="F1194" s="63" t="s">
        <v>1637</v>
      </c>
      <c r="G1194" s="63" t="s">
        <v>1087</v>
      </c>
      <c r="H1194" s="63" t="s">
        <v>1638</v>
      </c>
      <c r="I1194" s="63" t="s">
        <v>1097</v>
      </c>
      <c r="J1194" s="64">
        <v>5000</v>
      </c>
      <c r="K1194">
        <v>0</v>
      </c>
      <c r="L1194">
        <v>0</v>
      </c>
      <c r="M1194">
        <v>1</v>
      </c>
      <c r="N1194">
        <v>0</v>
      </c>
      <c r="O1194" s="64">
        <v>5000</v>
      </c>
    </row>
    <row r="1195" spans="1:15">
      <c r="A1195" s="63" t="s">
        <v>77</v>
      </c>
      <c r="B1195" s="63" t="s">
        <v>903</v>
      </c>
      <c r="C1195" s="63" t="s">
        <v>1169</v>
      </c>
      <c r="D1195" s="63" t="s">
        <v>1921</v>
      </c>
      <c r="E1195" s="63" t="s">
        <v>1094</v>
      </c>
      <c r="F1195" s="63" t="s">
        <v>1170</v>
      </c>
      <c r="G1195" s="63" t="s">
        <v>1087</v>
      </c>
      <c r="H1195" s="63" t="s">
        <v>1096</v>
      </c>
      <c r="I1195" s="63" t="s">
        <v>1097</v>
      </c>
      <c r="J1195" s="64">
        <v>4000</v>
      </c>
      <c r="K1195">
        <v>1</v>
      </c>
      <c r="L1195">
        <v>0</v>
      </c>
      <c r="M1195">
        <v>1</v>
      </c>
      <c r="N1195">
        <v>0</v>
      </c>
      <c r="O1195" s="64">
        <v>8000</v>
      </c>
    </row>
    <row r="1196" spans="1:15">
      <c r="A1196" s="63" t="s">
        <v>77</v>
      </c>
      <c r="B1196" s="63" t="s">
        <v>903</v>
      </c>
      <c r="C1196" s="63" t="s">
        <v>1419</v>
      </c>
      <c r="D1196" s="63" t="s">
        <v>1142</v>
      </c>
      <c r="E1196" s="63" t="s">
        <v>2004</v>
      </c>
      <c r="F1196" s="63" t="s">
        <v>1420</v>
      </c>
      <c r="G1196" s="63" t="s">
        <v>1087</v>
      </c>
      <c r="H1196" s="63" t="s">
        <v>1145</v>
      </c>
      <c r="I1196" s="63" t="s">
        <v>1054</v>
      </c>
      <c r="J1196" s="64">
        <v>600</v>
      </c>
      <c r="K1196">
        <v>3</v>
      </c>
      <c r="L1196">
        <v>0</v>
      </c>
      <c r="M1196">
        <v>0</v>
      </c>
      <c r="N1196">
        <v>1</v>
      </c>
      <c r="O1196" s="64">
        <v>2400</v>
      </c>
    </row>
    <row r="1197" spans="1:15">
      <c r="A1197" s="63" t="s">
        <v>77</v>
      </c>
      <c r="B1197" s="63" t="s">
        <v>903</v>
      </c>
      <c r="C1197" s="63" t="s">
        <v>1605</v>
      </c>
      <c r="D1197" s="63" t="s">
        <v>1142</v>
      </c>
      <c r="E1197" s="63" t="s">
        <v>2004</v>
      </c>
      <c r="F1197" s="63" t="s">
        <v>1606</v>
      </c>
      <c r="G1197" s="63" t="s">
        <v>1087</v>
      </c>
      <c r="H1197" s="63" t="s">
        <v>1145</v>
      </c>
      <c r="I1197" s="63" t="s">
        <v>1054</v>
      </c>
      <c r="J1197" s="64">
        <v>900</v>
      </c>
      <c r="K1197">
        <v>3</v>
      </c>
      <c r="L1197">
        <v>0</v>
      </c>
      <c r="M1197">
        <v>2</v>
      </c>
      <c r="N1197">
        <v>0</v>
      </c>
      <c r="O1197" s="64">
        <v>4500</v>
      </c>
    </row>
    <row r="1198" spans="1:15">
      <c r="A1198" s="63" t="s">
        <v>77</v>
      </c>
      <c r="B1198" s="63" t="s">
        <v>903</v>
      </c>
      <c r="C1198" s="63" t="s">
        <v>1238</v>
      </c>
      <c r="D1198" s="63" t="s">
        <v>1239</v>
      </c>
      <c r="E1198" s="63" t="s">
        <v>1240</v>
      </c>
      <c r="F1198" s="63" t="s">
        <v>1241</v>
      </c>
      <c r="G1198" s="63" t="s">
        <v>1087</v>
      </c>
      <c r="H1198" s="63" t="s">
        <v>1242</v>
      </c>
      <c r="I1198" s="63" t="s">
        <v>1097</v>
      </c>
      <c r="J1198" s="64">
        <v>10000</v>
      </c>
      <c r="K1198">
        <v>1</v>
      </c>
      <c r="L1198">
        <v>0</v>
      </c>
      <c r="M1198">
        <v>0</v>
      </c>
      <c r="N1198">
        <v>0</v>
      </c>
      <c r="O1198" s="64">
        <v>10000</v>
      </c>
    </row>
    <row r="1199" spans="1:15">
      <c r="A1199" s="63" t="s">
        <v>79</v>
      </c>
      <c r="B1199" s="63" t="s">
        <v>931</v>
      </c>
      <c r="C1199" s="63" t="s">
        <v>1710</v>
      </c>
      <c r="D1199" s="63" t="s">
        <v>1163</v>
      </c>
      <c r="E1199" s="63" t="s">
        <v>1164</v>
      </c>
      <c r="F1199" s="63" t="s">
        <v>1711</v>
      </c>
      <c r="G1199" s="63" t="s">
        <v>1087</v>
      </c>
      <c r="H1199" s="63" t="s">
        <v>1166</v>
      </c>
      <c r="I1199" s="63" t="s">
        <v>1097</v>
      </c>
      <c r="J1199" s="64">
        <v>12000</v>
      </c>
      <c r="K1199">
        <v>0</v>
      </c>
      <c r="L1199">
        <v>0</v>
      </c>
      <c r="M1199">
        <v>1</v>
      </c>
      <c r="N1199">
        <v>0</v>
      </c>
      <c r="O1199" s="64">
        <v>12000</v>
      </c>
    </row>
    <row r="1200" spans="1:15">
      <c r="A1200" s="63" t="s">
        <v>79</v>
      </c>
      <c r="B1200" s="63" t="s">
        <v>931</v>
      </c>
      <c r="C1200" s="63" t="s">
        <v>1712</v>
      </c>
      <c r="D1200" s="63" t="s">
        <v>1163</v>
      </c>
      <c r="E1200" s="63" t="s">
        <v>1164</v>
      </c>
      <c r="F1200" s="63" t="s">
        <v>1713</v>
      </c>
      <c r="G1200" s="63" t="s">
        <v>1087</v>
      </c>
      <c r="H1200" s="63" t="s">
        <v>1166</v>
      </c>
      <c r="I1200" s="63" t="s">
        <v>1097</v>
      </c>
      <c r="J1200" s="64">
        <v>6000</v>
      </c>
      <c r="K1200">
        <v>0</v>
      </c>
      <c r="L1200">
        <v>0</v>
      </c>
      <c r="M1200">
        <v>1</v>
      </c>
      <c r="N1200">
        <v>0</v>
      </c>
      <c r="O1200" s="64">
        <v>6000</v>
      </c>
    </row>
    <row r="1201" spans="1:15">
      <c r="A1201" s="63" t="s">
        <v>77</v>
      </c>
      <c r="B1201" s="63" t="s">
        <v>903</v>
      </c>
      <c r="C1201" s="63" t="s">
        <v>1710</v>
      </c>
      <c r="D1201" s="63" t="s">
        <v>1163</v>
      </c>
      <c r="E1201" s="63" t="s">
        <v>1164</v>
      </c>
      <c r="F1201" s="63" t="s">
        <v>1711</v>
      </c>
      <c r="G1201" s="63" t="s">
        <v>1087</v>
      </c>
      <c r="H1201" s="63" t="s">
        <v>1166</v>
      </c>
      <c r="I1201" s="63" t="s">
        <v>1097</v>
      </c>
      <c r="J1201" s="64">
        <v>12000</v>
      </c>
      <c r="K1201">
        <v>0</v>
      </c>
      <c r="L1201">
        <v>1</v>
      </c>
      <c r="M1201">
        <v>0</v>
      </c>
      <c r="N1201">
        <v>0</v>
      </c>
      <c r="O1201" s="64">
        <v>12000</v>
      </c>
    </row>
    <row r="1202" spans="1:15">
      <c r="A1202" s="63" t="s">
        <v>77</v>
      </c>
      <c r="B1202" s="63" t="s">
        <v>903</v>
      </c>
      <c r="C1202" s="63" t="s">
        <v>1112</v>
      </c>
      <c r="D1202" s="63" t="s">
        <v>1968</v>
      </c>
      <c r="E1202" s="63" t="s">
        <v>1113</v>
      </c>
      <c r="F1202" s="63" t="s">
        <v>1114</v>
      </c>
      <c r="G1202" s="63" t="s">
        <v>1087</v>
      </c>
      <c r="H1202" s="63" t="s">
        <v>1115</v>
      </c>
      <c r="I1202" s="63" t="s">
        <v>1097</v>
      </c>
      <c r="J1202" s="64">
        <v>5000</v>
      </c>
      <c r="K1202">
        <v>1</v>
      </c>
      <c r="L1202">
        <v>2</v>
      </c>
      <c r="M1202">
        <v>2</v>
      </c>
      <c r="N1202">
        <v>0</v>
      </c>
      <c r="O1202" s="64">
        <v>25000</v>
      </c>
    </row>
    <row r="1203" spans="1:15">
      <c r="A1203" s="63" t="s">
        <v>77</v>
      </c>
      <c r="B1203" s="63" t="s">
        <v>903</v>
      </c>
      <c r="C1203" s="63" t="s">
        <v>1593</v>
      </c>
      <c r="D1203" s="63" t="s">
        <v>1968</v>
      </c>
      <c r="E1203" s="63" t="s">
        <v>1113</v>
      </c>
      <c r="F1203" s="63" t="s">
        <v>1594</v>
      </c>
      <c r="G1203" s="63" t="s">
        <v>1087</v>
      </c>
      <c r="H1203" s="63" t="s">
        <v>1115</v>
      </c>
      <c r="I1203" s="63" t="s">
        <v>1097</v>
      </c>
      <c r="J1203" s="64">
        <v>100000</v>
      </c>
      <c r="K1203">
        <v>0</v>
      </c>
      <c r="L1203">
        <v>0</v>
      </c>
      <c r="M1203">
        <v>1</v>
      </c>
      <c r="N1203">
        <v>0</v>
      </c>
      <c r="O1203" s="64">
        <v>100000</v>
      </c>
    </row>
    <row r="1204" spans="1:15">
      <c r="A1204" s="63" t="s">
        <v>77</v>
      </c>
      <c r="B1204" s="63" t="s">
        <v>903</v>
      </c>
      <c r="C1204" s="63" t="s">
        <v>1093</v>
      </c>
      <c r="D1204" s="63" t="s">
        <v>1921</v>
      </c>
      <c r="E1204" s="63" t="s">
        <v>1094</v>
      </c>
      <c r="F1204" s="63" t="s">
        <v>1095</v>
      </c>
      <c r="G1204" s="63" t="s">
        <v>1087</v>
      </c>
      <c r="H1204" s="63" t="s">
        <v>1096</v>
      </c>
      <c r="I1204" s="63" t="s">
        <v>1097</v>
      </c>
      <c r="J1204" s="64">
        <v>40000</v>
      </c>
      <c r="K1204">
        <v>1</v>
      </c>
      <c r="L1204">
        <v>2</v>
      </c>
      <c r="M1204">
        <v>1</v>
      </c>
      <c r="N1204">
        <v>0</v>
      </c>
      <c r="O1204" s="64">
        <v>160000</v>
      </c>
    </row>
    <row r="1205" spans="1:15">
      <c r="A1205" s="63" t="s">
        <v>77</v>
      </c>
      <c r="B1205" s="63" t="s">
        <v>903</v>
      </c>
      <c r="C1205" s="63" t="s">
        <v>1141</v>
      </c>
      <c r="D1205" s="63" t="s">
        <v>1142</v>
      </c>
      <c r="E1205" s="63" t="s">
        <v>2004</v>
      </c>
      <c r="F1205" s="63" t="s">
        <v>1144</v>
      </c>
      <c r="G1205" s="63" t="s">
        <v>1087</v>
      </c>
      <c r="H1205" s="63" t="s">
        <v>1145</v>
      </c>
      <c r="I1205" s="63" t="s">
        <v>1054</v>
      </c>
      <c r="J1205" s="64">
        <v>10000</v>
      </c>
      <c r="K1205">
        <v>0</v>
      </c>
      <c r="L1205">
        <v>1</v>
      </c>
      <c r="M1205">
        <v>0</v>
      </c>
      <c r="N1205">
        <v>0</v>
      </c>
      <c r="O1205" s="64">
        <v>10000</v>
      </c>
    </row>
    <row r="1206" spans="1:15">
      <c r="A1206" s="63" t="s">
        <v>77</v>
      </c>
      <c r="B1206" s="63" t="s">
        <v>903</v>
      </c>
      <c r="C1206" s="63" t="s">
        <v>1243</v>
      </c>
      <c r="D1206" s="63" t="s">
        <v>1163</v>
      </c>
      <c r="E1206" s="63" t="s">
        <v>1164</v>
      </c>
      <c r="F1206" s="63" t="s">
        <v>1244</v>
      </c>
      <c r="G1206" s="63" t="s">
        <v>1087</v>
      </c>
      <c r="H1206" s="63" t="s">
        <v>1166</v>
      </c>
      <c r="I1206" s="63" t="s">
        <v>1097</v>
      </c>
      <c r="J1206" s="64">
        <v>2250</v>
      </c>
      <c r="K1206">
        <v>2</v>
      </c>
      <c r="L1206">
        <v>0</v>
      </c>
      <c r="M1206">
        <v>0</v>
      </c>
      <c r="N1206">
        <v>0</v>
      </c>
      <c r="O1206" s="64">
        <v>4500</v>
      </c>
    </row>
    <row r="1207" spans="1:15">
      <c r="A1207" s="63" t="s">
        <v>77</v>
      </c>
      <c r="B1207" s="63" t="s">
        <v>903</v>
      </c>
      <c r="C1207" s="63" t="s">
        <v>1146</v>
      </c>
      <c r="D1207" s="63" t="s">
        <v>1921</v>
      </c>
      <c r="E1207" s="63" t="s">
        <v>1094</v>
      </c>
      <c r="F1207" s="63" t="s">
        <v>1147</v>
      </c>
      <c r="G1207" s="63" t="s">
        <v>1087</v>
      </c>
      <c r="H1207" s="63" t="s">
        <v>1096</v>
      </c>
      <c r="I1207" s="63" t="s">
        <v>1097</v>
      </c>
      <c r="J1207" s="64">
        <v>40000</v>
      </c>
      <c r="K1207">
        <v>0</v>
      </c>
      <c r="L1207">
        <v>0</v>
      </c>
      <c r="M1207">
        <v>2</v>
      </c>
      <c r="N1207">
        <v>0</v>
      </c>
      <c r="O1207" s="64">
        <v>80000</v>
      </c>
    </row>
    <row r="1208" spans="1:15">
      <c r="A1208" s="63" t="s">
        <v>77</v>
      </c>
      <c r="B1208" s="63" t="s">
        <v>898</v>
      </c>
      <c r="C1208" s="63" t="s">
        <v>1714</v>
      </c>
      <c r="D1208" s="63" t="s">
        <v>1969</v>
      </c>
      <c r="E1208" s="63" t="s">
        <v>1135</v>
      </c>
      <c r="F1208" s="63" t="s">
        <v>1715</v>
      </c>
      <c r="G1208" s="63" t="s">
        <v>1137</v>
      </c>
      <c r="H1208" s="63" t="s">
        <v>1138</v>
      </c>
      <c r="I1208" s="63" t="s">
        <v>1089</v>
      </c>
      <c r="J1208" s="64">
        <v>3000</v>
      </c>
      <c r="K1208">
        <v>8</v>
      </c>
      <c r="L1208">
        <v>8</v>
      </c>
      <c r="M1208">
        <v>8</v>
      </c>
      <c r="N1208">
        <v>8</v>
      </c>
      <c r="O1208" s="64">
        <v>96000</v>
      </c>
    </row>
    <row r="1209" spans="1:15">
      <c r="A1209" s="63" t="s">
        <v>59</v>
      </c>
      <c r="B1209" s="63" t="s">
        <v>728</v>
      </c>
      <c r="C1209" s="63" t="s">
        <v>1714</v>
      </c>
      <c r="D1209" s="63" t="s">
        <v>1969</v>
      </c>
      <c r="E1209" s="63" t="s">
        <v>1135</v>
      </c>
      <c r="F1209" s="63" t="s">
        <v>1715</v>
      </c>
      <c r="G1209" s="63" t="s">
        <v>1137</v>
      </c>
      <c r="H1209" s="63" t="s">
        <v>1138</v>
      </c>
      <c r="I1209" s="63" t="s">
        <v>1089</v>
      </c>
      <c r="J1209" s="64">
        <v>3000</v>
      </c>
      <c r="K1209">
        <v>0</v>
      </c>
      <c r="L1209">
        <v>10</v>
      </c>
      <c r="M1209">
        <v>10</v>
      </c>
      <c r="N1209">
        <v>0</v>
      </c>
      <c r="O1209" s="64">
        <v>60000</v>
      </c>
    </row>
    <row r="1210" spans="1:15">
      <c r="A1210" s="63" t="s">
        <v>57</v>
      </c>
      <c r="B1210" s="63" t="s">
        <v>696</v>
      </c>
      <c r="C1210" s="63" t="s">
        <v>1714</v>
      </c>
      <c r="D1210" s="63" t="s">
        <v>1969</v>
      </c>
      <c r="E1210" s="63" t="s">
        <v>1135</v>
      </c>
      <c r="F1210" s="63" t="s">
        <v>1715</v>
      </c>
      <c r="G1210" s="63" t="s">
        <v>1137</v>
      </c>
      <c r="H1210" s="63" t="s">
        <v>1138</v>
      </c>
      <c r="I1210" s="63" t="s">
        <v>1089</v>
      </c>
      <c r="J1210" s="64">
        <v>3000</v>
      </c>
      <c r="K1210">
        <v>0</v>
      </c>
      <c r="L1210">
        <v>0</v>
      </c>
      <c r="M1210">
        <v>0</v>
      </c>
      <c r="N1210">
        <v>10</v>
      </c>
      <c r="O1210" s="64">
        <v>30000</v>
      </c>
    </row>
    <row r="1211" spans="1:15">
      <c r="A1211" s="63" t="s">
        <v>63</v>
      </c>
      <c r="B1211" s="63" t="s">
        <v>788</v>
      </c>
      <c r="C1211" s="63" t="s">
        <v>1714</v>
      </c>
      <c r="D1211" s="63" t="s">
        <v>1969</v>
      </c>
      <c r="E1211" s="63" t="s">
        <v>1135</v>
      </c>
      <c r="F1211" s="63" t="s">
        <v>1715</v>
      </c>
      <c r="G1211" s="63" t="s">
        <v>1137</v>
      </c>
      <c r="H1211" s="63" t="s">
        <v>1138</v>
      </c>
      <c r="I1211" s="63" t="s">
        <v>1089</v>
      </c>
      <c r="J1211" s="64">
        <v>3000</v>
      </c>
      <c r="K1211">
        <v>0</v>
      </c>
      <c r="L1211">
        <v>3</v>
      </c>
      <c r="M1211">
        <v>3</v>
      </c>
      <c r="N1211">
        <v>0</v>
      </c>
      <c r="O1211" s="64">
        <v>18000</v>
      </c>
    </row>
    <row r="1212" spans="1:15">
      <c r="A1212" s="63" t="s">
        <v>81</v>
      </c>
      <c r="B1212" s="63" t="s">
        <v>949</v>
      </c>
      <c r="C1212" s="63" t="s">
        <v>1102</v>
      </c>
      <c r="D1212" s="63" t="s">
        <v>1906</v>
      </c>
      <c r="E1212" s="63" t="s">
        <v>1067</v>
      </c>
      <c r="F1212" s="63" t="s">
        <v>1104</v>
      </c>
      <c r="G1212" s="63" t="s">
        <v>1105</v>
      </c>
      <c r="H1212" s="63" t="s">
        <v>1070</v>
      </c>
      <c r="I1212" s="63" t="s">
        <v>1054</v>
      </c>
      <c r="J1212" s="64">
        <v>200</v>
      </c>
      <c r="K1212">
        <v>10</v>
      </c>
      <c r="L1212">
        <v>10</v>
      </c>
      <c r="M1212">
        <v>20</v>
      </c>
      <c r="N1212">
        <v>10</v>
      </c>
      <c r="O1212" s="64">
        <v>10000</v>
      </c>
    </row>
    <row r="1213" spans="1:15">
      <c r="A1213" s="63" t="s">
        <v>81</v>
      </c>
      <c r="B1213" s="63" t="s">
        <v>949</v>
      </c>
      <c r="C1213" s="63" t="s">
        <v>1073</v>
      </c>
      <c r="D1213" s="63" t="s">
        <v>1966</v>
      </c>
      <c r="E1213" s="63" t="s">
        <v>1050</v>
      </c>
      <c r="F1213" s="63" t="s">
        <v>1074</v>
      </c>
      <c r="G1213" s="63" t="s">
        <v>1058</v>
      </c>
      <c r="H1213" s="63" t="s">
        <v>1199</v>
      </c>
      <c r="I1213" s="63" t="s">
        <v>1054</v>
      </c>
      <c r="J1213" s="64">
        <v>350</v>
      </c>
      <c r="K1213">
        <v>0</v>
      </c>
      <c r="L1213">
        <v>0</v>
      </c>
      <c r="M1213">
        <v>1</v>
      </c>
      <c r="N1213">
        <v>0</v>
      </c>
      <c r="O1213" s="64">
        <v>350</v>
      </c>
    </row>
    <row r="1214" spans="1:15">
      <c r="A1214" s="63" t="s">
        <v>81</v>
      </c>
      <c r="B1214" s="63" t="s">
        <v>949</v>
      </c>
      <c r="C1214" s="63" t="s">
        <v>1049</v>
      </c>
      <c r="D1214" s="63" t="s">
        <v>1965</v>
      </c>
      <c r="E1214" s="63" t="s">
        <v>1050</v>
      </c>
      <c r="F1214" s="63" t="s">
        <v>1051</v>
      </c>
      <c r="G1214" s="63" t="s">
        <v>1052</v>
      </c>
      <c r="H1214" s="63" t="s">
        <v>1053</v>
      </c>
      <c r="I1214" s="63" t="s">
        <v>1054</v>
      </c>
      <c r="J1214" s="64">
        <v>50</v>
      </c>
      <c r="K1214">
        <v>0</v>
      </c>
      <c r="L1214">
        <v>0</v>
      </c>
      <c r="M1214">
        <v>2</v>
      </c>
      <c r="N1214">
        <v>0</v>
      </c>
      <c r="O1214" s="64">
        <v>100</v>
      </c>
    </row>
    <row r="1215" spans="1:15">
      <c r="A1215" s="63" t="s">
        <v>83</v>
      </c>
      <c r="B1215" s="63" t="s">
        <v>982</v>
      </c>
      <c r="C1215" s="63" t="s">
        <v>1102</v>
      </c>
      <c r="D1215" s="63" t="s">
        <v>1906</v>
      </c>
      <c r="E1215" s="63" t="s">
        <v>1067</v>
      </c>
      <c r="F1215" s="63" t="s">
        <v>1104</v>
      </c>
      <c r="G1215" s="63" t="s">
        <v>1105</v>
      </c>
      <c r="H1215" s="63" t="s">
        <v>1070</v>
      </c>
      <c r="I1215" s="63" t="s">
        <v>1054</v>
      </c>
      <c r="J1215" s="64">
        <v>200</v>
      </c>
      <c r="K1215">
        <v>10</v>
      </c>
      <c r="L1215">
        <v>10</v>
      </c>
      <c r="M1215">
        <v>20</v>
      </c>
      <c r="N1215">
        <v>10</v>
      </c>
      <c r="O1215" s="64">
        <v>10000</v>
      </c>
    </row>
    <row r="1216" spans="1:15">
      <c r="A1216" s="63" t="s">
        <v>83</v>
      </c>
      <c r="B1216" s="63" t="s">
        <v>982</v>
      </c>
      <c r="C1216" s="63" t="s">
        <v>1073</v>
      </c>
      <c r="D1216" s="63" t="s">
        <v>1966</v>
      </c>
      <c r="E1216" s="63" t="s">
        <v>1050</v>
      </c>
      <c r="F1216" s="63" t="s">
        <v>1074</v>
      </c>
      <c r="G1216" s="63" t="s">
        <v>1058</v>
      </c>
      <c r="H1216" s="63" t="s">
        <v>1199</v>
      </c>
      <c r="I1216" s="63" t="s">
        <v>1054</v>
      </c>
      <c r="J1216" s="64">
        <v>350</v>
      </c>
      <c r="K1216">
        <v>0</v>
      </c>
      <c r="L1216">
        <v>0</v>
      </c>
      <c r="M1216">
        <v>1</v>
      </c>
      <c r="N1216">
        <v>0</v>
      </c>
      <c r="O1216" s="64">
        <v>350</v>
      </c>
    </row>
    <row r="1217" spans="1:15">
      <c r="A1217" s="63" t="s">
        <v>83</v>
      </c>
      <c r="B1217" s="63" t="s">
        <v>982</v>
      </c>
      <c r="C1217" s="63" t="s">
        <v>1049</v>
      </c>
      <c r="D1217" s="63" t="s">
        <v>1965</v>
      </c>
      <c r="E1217" s="63" t="s">
        <v>1050</v>
      </c>
      <c r="F1217" s="63" t="s">
        <v>1051</v>
      </c>
      <c r="G1217" s="63" t="s">
        <v>1052</v>
      </c>
      <c r="H1217" s="63" t="s">
        <v>1053</v>
      </c>
      <c r="I1217" s="63" t="s">
        <v>1054</v>
      </c>
      <c r="J1217" s="64">
        <v>50</v>
      </c>
      <c r="K1217">
        <v>0</v>
      </c>
      <c r="L1217">
        <v>0</v>
      </c>
      <c r="M1217">
        <v>1</v>
      </c>
      <c r="N1217">
        <v>0</v>
      </c>
      <c r="O1217" s="64">
        <v>50</v>
      </c>
    </row>
    <row r="1218" spans="1:15">
      <c r="A1218" s="63" t="s">
        <v>85</v>
      </c>
      <c r="B1218" s="63" t="s">
        <v>1002</v>
      </c>
      <c r="C1218" s="63" t="s">
        <v>1102</v>
      </c>
      <c r="D1218" s="63" t="s">
        <v>1906</v>
      </c>
      <c r="E1218" s="63" t="s">
        <v>1067</v>
      </c>
      <c r="F1218" s="63" t="s">
        <v>1104</v>
      </c>
      <c r="G1218" s="63" t="s">
        <v>1105</v>
      </c>
      <c r="H1218" s="63" t="s">
        <v>1070</v>
      </c>
      <c r="I1218" s="63" t="s">
        <v>1054</v>
      </c>
      <c r="J1218" s="64">
        <v>200</v>
      </c>
      <c r="K1218">
        <v>0</v>
      </c>
      <c r="L1218">
        <v>0</v>
      </c>
      <c r="M1218">
        <v>1</v>
      </c>
      <c r="N1218">
        <v>0</v>
      </c>
      <c r="O1218" s="64">
        <v>200</v>
      </c>
    </row>
    <row r="1219" spans="1:15">
      <c r="A1219" s="63" t="s">
        <v>85</v>
      </c>
      <c r="B1219" s="63" t="s">
        <v>1002</v>
      </c>
      <c r="C1219" s="63" t="s">
        <v>1073</v>
      </c>
      <c r="D1219" s="63" t="s">
        <v>1966</v>
      </c>
      <c r="E1219" s="63" t="s">
        <v>1050</v>
      </c>
      <c r="F1219" s="63" t="s">
        <v>1074</v>
      </c>
      <c r="G1219" s="63" t="s">
        <v>1058</v>
      </c>
      <c r="H1219" s="63" t="s">
        <v>1199</v>
      </c>
      <c r="I1219" s="63" t="s">
        <v>1054</v>
      </c>
      <c r="J1219" s="64">
        <v>350</v>
      </c>
      <c r="K1219">
        <v>0</v>
      </c>
      <c r="L1219">
        <v>0</v>
      </c>
      <c r="M1219">
        <v>1</v>
      </c>
      <c r="N1219">
        <v>0</v>
      </c>
      <c r="O1219" s="64">
        <v>350</v>
      </c>
    </row>
    <row r="1220" spans="1:15">
      <c r="A1220" s="63" t="s">
        <v>85</v>
      </c>
      <c r="B1220" s="63" t="s">
        <v>1002</v>
      </c>
      <c r="C1220" s="63" t="s">
        <v>1049</v>
      </c>
      <c r="D1220" s="63" t="s">
        <v>1965</v>
      </c>
      <c r="E1220" s="63" t="s">
        <v>1050</v>
      </c>
      <c r="F1220" s="63" t="s">
        <v>1051</v>
      </c>
      <c r="G1220" s="63" t="s">
        <v>1052</v>
      </c>
      <c r="H1220" s="63" t="s">
        <v>1053</v>
      </c>
      <c r="I1220" s="63" t="s">
        <v>1054</v>
      </c>
      <c r="J1220" s="64">
        <v>50</v>
      </c>
      <c r="K1220">
        <v>0</v>
      </c>
      <c r="L1220">
        <v>0</v>
      </c>
      <c r="M1220">
        <v>1</v>
      </c>
      <c r="N1220">
        <v>0</v>
      </c>
      <c r="O1220" s="64">
        <v>50</v>
      </c>
    </row>
    <row r="1221" spans="1:15">
      <c r="A1221" s="63" t="s">
        <v>87</v>
      </c>
      <c r="B1221" s="63" t="s">
        <v>1018</v>
      </c>
      <c r="C1221" s="63" t="s">
        <v>1146</v>
      </c>
      <c r="D1221" s="63" t="s">
        <v>1921</v>
      </c>
      <c r="E1221" s="63" t="s">
        <v>1094</v>
      </c>
      <c r="F1221" s="63" t="s">
        <v>1147</v>
      </c>
      <c r="G1221" s="63" t="s">
        <v>1087</v>
      </c>
      <c r="H1221" s="63" t="s">
        <v>1096</v>
      </c>
      <c r="I1221" s="63" t="s">
        <v>1097</v>
      </c>
      <c r="J1221" s="64">
        <v>40000</v>
      </c>
      <c r="K1221">
        <v>0</v>
      </c>
      <c r="L1221">
        <v>1</v>
      </c>
      <c r="M1221">
        <v>1</v>
      </c>
      <c r="N1221">
        <v>0</v>
      </c>
      <c r="O1221" s="64">
        <v>80000</v>
      </c>
    </row>
    <row r="1222" spans="1:15">
      <c r="A1222" s="63" t="s">
        <v>87</v>
      </c>
      <c r="B1222" s="63" t="s">
        <v>1018</v>
      </c>
      <c r="C1222" s="63" t="s">
        <v>1162</v>
      </c>
      <c r="D1222" s="63" t="s">
        <v>1163</v>
      </c>
      <c r="E1222" s="63" t="s">
        <v>1164</v>
      </c>
      <c r="F1222" s="63" t="s">
        <v>1165</v>
      </c>
      <c r="G1222" s="63" t="s">
        <v>1087</v>
      </c>
      <c r="H1222" s="63" t="s">
        <v>1166</v>
      </c>
      <c r="I1222" s="63" t="s">
        <v>1097</v>
      </c>
      <c r="J1222" s="64">
        <v>22500</v>
      </c>
      <c r="K1222">
        <v>1</v>
      </c>
      <c r="L1222">
        <v>0</v>
      </c>
      <c r="M1222">
        <v>0</v>
      </c>
      <c r="N1222">
        <v>0</v>
      </c>
      <c r="O1222" s="64">
        <v>22500</v>
      </c>
    </row>
    <row r="1223" spans="1:15">
      <c r="A1223" s="63" t="s">
        <v>87</v>
      </c>
      <c r="B1223" s="63" t="s">
        <v>1018</v>
      </c>
      <c r="C1223" s="63" t="s">
        <v>1399</v>
      </c>
      <c r="D1223" s="63" t="s">
        <v>1968</v>
      </c>
      <c r="E1223" s="63" t="s">
        <v>1707</v>
      </c>
      <c r="F1223" s="63" t="s">
        <v>1400</v>
      </c>
      <c r="G1223" s="63" t="s">
        <v>1087</v>
      </c>
      <c r="H1223" s="63" t="s">
        <v>1115</v>
      </c>
      <c r="I1223" s="63" t="s">
        <v>1097</v>
      </c>
      <c r="J1223" s="64">
        <v>15000</v>
      </c>
      <c r="K1223">
        <v>0</v>
      </c>
      <c r="L1223">
        <v>1</v>
      </c>
      <c r="M1223">
        <v>0</v>
      </c>
      <c r="N1223">
        <v>0</v>
      </c>
      <c r="O1223" s="64">
        <v>15000</v>
      </c>
    </row>
    <row r="1224" spans="1:15">
      <c r="A1224" s="63" t="s">
        <v>87</v>
      </c>
      <c r="B1224" s="63" t="s">
        <v>1018</v>
      </c>
      <c r="C1224" s="63" t="s">
        <v>1169</v>
      </c>
      <c r="D1224" s="63" t="s">
        <v>1921</v>
      </c>
      <c r="E1224" s="63" t="s">
        <v>1094</v>
      </c>
      <c r="F1224" s="63" t="s">
        <v>1170</v>
      </c>
      <c r="G1224" s="63" t="s">
        <v>1087</v>
      </c>
      <c r="H1224" s="63" t="s">
        <v>1096</v>
      </c>
      <c r="I1224" s="63" t="s">
        <v>1097</v>
      </c>
      <c r="J1224" s="64">
        <v>4000</v>
      </c>
      <c r="K1224">
        <v>0</v>
      </c>
      <c r="L1224">
        <v>0</v>
      </c>
      <c r="M1224">
        <v>1</v>
      </c>
      <c r="N1224">
        <v>0</v>
      </c>
      <c r="O1224" s="64">
        <v>4000</v>
      </c>
    </row>
    <row r="1225" spans="1:15">
      <c r="A1225" s="63" t="s">
        <v>87</v>
      </c>
      <c r="B1225" s="63" t="s">
        <v>1012</v>
      </c>
      <c r="C1225" s="63" t="s">
        <v>1073</v>
      </c>
      <c r="D1225" s="63" t="s">
        <v>1966</v>
      </c>
      <c r="E1225" s="63" t="s">
        <v>1050</v>
      </c>
      <c r="F1225" s="63" t="s">
        <v>1074</v>
      </c>
      <c r="G1225" s="63" t="s">
        <v>1058</v>
      </c>
      <c r="H1225" s="63" t="s">
        <v>1199</v>
      </c>
      <c r="I1225" s="63" t="s">
        <v>1054</v>
      </c>
      <c r="J1225" s="64">
        <v>350</v>
      </c>
      <c r="K1225">
        <v>1</v>
      </c>
      <c r="L1225">
        <v>1</v>
      </c>
      <c r="M1225">
        <v>1</v>
      </c>
      <c r="N1225">
        <v>1</v>
      </c>
      <c r="O1225" s="64">
        <v>1400</v>
      </c>
    </row>
    <row r="1226" spans="1:15">
      <c r="A1226" s="63" t="s">
        <v>87</v>
      </c>
      <c r="B1226" s="63" t="s">
        <v>1012</v>
      </c>
      <c r="C1226" s="63" t="s">
        <v>1075</v>
      </c>
      <c r="D1226" s="63" t="s">
        <v>1965</v>
      </c>
      <c r="E1226" s="63" t="s">
        <v>1050</v>
      </c>
      <c r="F1226" s="63" t="s">
        <v>1076</v>
      </c>
      <c r="G1226" s="63" t="s">
        <v>1052</v>
      </c>
      <c r="H1226" s="63" t="s">
        <v>1053</v>
      </c>
      <c r="I1226" s="63" t="s">
        <v>1054</v>
      </c>
      <c r="J1226" s="64">
        <v>500</v>
      </c>
      <c r="K1226">
        <v>1</v>
      </c>
      <c r="L1226">
        <v>1</v>
      </c>
      <c r="M1226">
        <v>1</v>
      </c>
      <c r="N1226">
        <v>1</v>
      </c>
      <c r="O1226" s="64">
        <v>2000</v>
      </c>
    </row>
    <row r="1227" spans="1:15">
      <c r="A1227" s="63" t="s">
        <v>87</v>
      </c>
      <c r="B1227" s="63" t="s">
        <v>1018</v>
      </c>
      <c r="C1227" s="63" t="s">
        <v>1243</v>
      </c>
      <c r="D1227" s="63" t="s">
        <v>1163</v>
      </c>
      <c r="E1227" s="63" t="s">
        <v>1164</v>
      </c>
      <c r="F1227" s="63" t="s">
        <v>1244</v>
      </c>
      <c r="G1227" s="63" t="s">
        <v>1087</v>
      </c>
      <c r="H1227" s="63" t="s">
        <v>1166</v>
      </c>
      <c r="I1227" s="63" t="s">
        <v>1097</v>
      </c>
      <c r="J1227" s="64">
        <v>2250</v>
      </c>
      <c r="K1227">
        <v>0</v>
      </c>
      <c r="L1227">
        <v>1</v>
      </c>
      <c r="M1227">
        <v>0</v>
      </c>
      <c r="N1227">
        <v>0</v>
      </c>
      <c r="O1227" s="64">
        <v>2250</v>
      </c>
    </row>
    <row r="1228" spans="1:15">
      <c r="A1228" s="63" t="s">
        <v>87</v>
      </c>
      <c r="B1228" s="63" t="s">
        <v>1020</v>
      </c>
      <c r="C1228" s="63" t="s">
        <v>1102</v>
      </c>
      <c r="D1228" s="63" t="s">
        <v>1906</v>
      </c>
      <c r="E1228" s="63" t="s">
        <v>1067</v>
      </c>
      <c r="F1228" s="63" t="s">
        <v>1104</v>
      </c>
      <c r="G1228" s="63" t="s">
        <v>1105</v>
      </c>
      <c r="H1228" s="63" t="s">
        <v>1070</v>
      </c>
      <c r="I1228" s="63" t="s">
        <v>1054</v>
      </c>
      <c r="J1228" s="64">
        <v>200</v>
      </c>
      <c r="K1228">
        <v>5</v>
      </c>
      <c r="L1228">
        <v>5</v>
      </c>
      <c r="M1228">
        <v>5</v>
      </c>
      <c r="N1228">
        <v>5</v>
      </c>
      <c r="O1228" s="64">
        <v>4000</v>
      </c>
    </row>
    <row r="1229" spans="1:15">
      <c r="A1229" s="63" t="s">
        <v>87</v>
      </c>
      <c r="B1229" s="63" t="s">
        <v>1020</v>
      </c>
      <c r="C1229" s="63" t="s">
        <v>1073</v>
      </c>
      <c r="D1229" s="63" t="s">
        <v>1966</v>
      </c>
      <c r="E1229" s="63" t="s">
        <v>1050</v>
      </c>
      <c r="F1229" s="63" t="s">
        <v>1074</v>
      </c>
      <c r="G1229" s="63" t="s">
        <v>1058</v>
      </c>
      <c r="H1229" s="63" t="s">
        <v>1199</v>
      </c>
      <c r="I1229" s="63" t="s">
        <v>1054</v>
      </c>
      <c r="J1229" s="64">
        <v>350</v>
      </c>
      <c r="K1229">
        <v>0</v>
      </c>
      <c r="L1229">
        <v>1</v>
      </c>
      <c r="M1229">
        <v>0</v>
      </c>
      <c r="N1229">
        <v>0</v>
      </c>
      <c r="O1229" s="64">
        <v>350</v>
      </c>
    </row>
    <row r="1230" spans="1:15">
      <c r="A1230" s="63" t="s">
        <v>77</v>
      </c>
      <c r="B1230" s="63" t="s">
        <v>903</v>
      </c>
      <c r="C1230" s="63" t="s">
        <v>1285</v>
      </c>
      <c r="D1230" s="63" t="s">
        <v>1248</v>
      </c>
      <c r="E1230" s="63" t="s">
        <v>1249</v>
      </c>
      <c r="F1230" s="63" t="s">
        <v>1286</v>
      </c>
      <c r="G1230" s="63" t="s">
        <v>1087</v>
      </c>
      <c r="H1230" s="63" t="s">
        <v>1251</v>
      </c>
      <c r="I1230" s="63" t="s">
        <v>1054</v>
      </c>
      <c r="J1230" s="64">
        <v>1500</v>
      </c>
      <c r="K1230">
        <v>0</v>
      </c>
      <c r="L1230">
        <v>2</v>
      </c>
      <c r="M1230">
        <v>0</v>
      </c>
      <c r="N1230">
        <v>0</v>
      </c>
      <c r="O1230" s="64">
        <v>3000</v>
      </c>
    </row>
    <row r="1231" spans="1:15">
      <c r="A1231" s="63" t="s">
        <v>77</v>
      </c>
      <c r="B1231" s="63" t="s">
        <v>903</v>
      </c>
      <c r="C1231" s="63" t="s">
        <v>1488</v>
      </c>
      <c r="D1231" s="63" t="s">
        <v>1122</v>
      </c>
      <c r="E1231" s="63" t="s">
        <v>2003</v>
      </c>
      <c r="F1231" s="63" t="s">
        <v>1489</v>
      </c>
      <c r="G1231" s="63" t="s">
        <v>1087</v>
      </c>
      <c r="H1231" s="63" t="s">
        <v>1125</v>
      </c>
      <c r="I1231" s="63" t="s">
        <v>1054</v>
      </c>
      <c r="J1231" s="64">
        <v>8000</v>
      </c>
      <c r="K1231">
        <v>0</v>
      </c>
      <c r="L1231">
        <v>2</v>
      </c>
      <c r="M1231">
        <v>0</v>
      </c>
      <c r="N1231">
        <v>0</v>
      </c>
      <c r="O1231" s="64">
        <v>16000</v>
      </c>
    </row>
    <row r="1232" spans="1:15">
      <c r="A1232" s="63" t="s">
        <v>77</v>
      </c>
      <c r="B1232" s="63" t="s">
        <v>905</v>
      </c>
      <c r="C1232" s="63" t="s">
        <v>1102</v>
      </c>
      <c r="D1232" s="63" t="s">
        <v>1906</v>
      </c>
      <c r="E1232" s="63" t="s">
        <v>1067</v>
      </c>
      <c r="F1232" s="63" t="s">
        <v>1104</v>
      </c>
      <c r="G1232" s="63" t="s">
        <v>1105</v>
      </c>
      <c r="H1232" s="63" t="s">
        <v>1070</v>
      </c>
      <c r="I1232" s="63" t="s">
        <v>1054</v>
      </c>
      <c r="J1232" s="64">
        <v>200</v>
      </c>
      <c r="K1232">
        <v>5</v>
      </c>
      <c r="L1232">
        <v>5</v>
      </c>
      <c r="M1232">
        <v>5</v>
      </c>
      <c r="N1232">
        <v>5</v>
      </c>
      <c r="O1232" s="64">
        <v>4000</v>
      </c>
    </row>
    <row r="1233" spans="1:15">
      <c r="A1233" s="63" t="s">
        <v>77</v>
      </c>
      <c r="B1233" s="63" t="s">
        <v>905</v>
      </c>
      <c r="C1233" s="63" t="s">
        <v>1073</v>
      </c>
      <c r="D1233" s="63" t="s">
        <v>1966</v>
      </c>
      <c r="E1233" s="63" t="s">
        <v>1050</v>
      </c>
      <c r="F1233" s="63" t="s">
        <v>1074</v>
      </c>
      <c r="G1233" s="63" t="s">
        <v>1058</v>
      </c>
      <c r="H1233" s="63" t="s">
        <v>1199</v>
      </c>
      <c r="I1233" s="63" t="s">
        <v>1054</v>
      </c>
      <c r="J1233" s="64">
        <v>350</v>
      </c>
      <c r="K1233">
        <v>0</v>
      </c>
      <c r="L1233">
        <v>1</v>
      </c>
      <c r="M1233">
        <v>0</v>
      </c>
      <c r="N1233">
        <v>0</v>
      </c>
      <c r="O1233" s="64">
        <v>350</v>
      </c>
    </row>
    <row r="1234" spans="1:15">
      <c r="A1234" s="63" t="s">
        <v>31</v>
      </c>
      <c r="B1234" s="63" t="s">
        <v>348</v>
      </c>
      <c r="C1234" s="63" t="s">
        <v>1146</v>
      </c>
      <c r="D1234" s="63" t="s">
        <v>1921</v>
      </c>
      <c r="E1234" s="63" t="s">
        <v>1094</v>
      </c>
      <c r="F1234" s="63" t="s">
        <v>1147</v>
      </c>
      <c r="G1234" s="63" t="s">
        <v>1087</v>
      </c>
      <c r="H1234" s="63" t="s">
        <v>1096</v>
      </c>
      <c r="I1234" s="63" t="s">
        <v>1097</v>
      </c>
      <c r="J1234" s="64">
        <v>40000</v>
      </c>
      <c r="K1234">
        <v>0</v>
      </c>
      <c r="L1234">
        <v>1</v>
      </c>
      <c r="M1234">
        <v>1</v>
      </c>
      <c r="N1234">
        <v>0</v>
      </c>
      <c r="O1234" s="64">
        <v>80000</v>
      </c>
    </row>
    <row r="1235" spans="1:15">
      <c r="A1235" s="63" t="s">
        <v>31</v>
      </c>
      <c r="B1235" s="63" t="s">
        <v>348</v>
      </c>
      <c r="C1235" s="63" t="s">
        <v>1285</v>
      </c>
      <c r="D1235" s="63" t="s">
        <v>1248</v>
      </c>
      <c r="E1235" s="63" t="s">
        <v>1249</v>
      </c>
      <c r="F1235" s="63" t="s">
        <v>1286</v>
      </c>
      <c r="G1235" s="63" t="s">
        <v>1087</v>
      </c>
      <c r="H1235" s="63" t="s">
        <v>1251</v>
      </c>
      <c r="I1235" s="63" t="s">
        <v>1054</v>
      </c>
      <c r="J1235" s="64">
        <v>1500</v>
      </c>
      <c r="K1235">
        <v>0</v>
      </c>
      <c r="L1235">
        <v>1</v>
      </c>
      <c r="M1235">
        <v>1</v>
      </c>
      <c r="N1235">
        <v>0</v>
      </c>
      <c r="O1235" s="64">
        <v>3000</v>
      </c>
    </row>
    <row r="1236" spans="1:15">
      <c r="A1236" s="63" t="s">
        <v>55</v>
      </c>
      <c r="B1236" s="63" t="s">
        <v>247</v>
      </c>
      <c r="C1236" s="63" t="s">
        <v>1342</v>
      </c>
      <c r="D1236" s="63" t="s">
        <v>1122</v>
      </c>
      <c r="E1236" s="63" t="s">
        <v>2003</v>
      </c>
      <c r="F1236" s="63" t="s">
        <v>1343</v>
      </c>
      <c r="G1236" s="63" t="s">
        <v>1137</v>
      </c>
      <c r="H1236" s="63" t="s">
        <v>1125</v>
      </c>
      <c r="I1236" s="63" t="s">
        <v>1054</v>
      </c>
      <c r="J1236" s="64">
        <v>4000</v>
      </c>
      <c r="K1236">
        <v>0</v>
      </c>
      <c r="L1236">
        <v>20</v>
      </c>
      <c r="M1236">
        <v>0</v>
      </c>
      <c r="N1236">
        <v>20</v>
      </c>
      <c r="O1236" s="64">
        <v>160000</v>
      </c>
    </row>
    <row r="1237" spans="1:15">
      <c r="A1237" s="63" t="s">
        <v>55</v>
      </c>
      <c r="B1237" s="63" t="s">
        <v>243</v>
      </c>
      <c r="C1237" s="63" t="s">
        <v>1134</v>
      </c>
      <c r="D1237" s="63" t="s">
        <v>1969</v>
      </c>
      <c r="E1237" s="63" t="s">
        <v>1135</v>
      </c>
      <c r="F1237" s="63" t="s">
        <v>1136</v>
      </c>
      <c r="G1237" s="63" t="s">
        <v>1137</v>
      </c>
      <c r="H1237" s="63" t="s">
        <v>1138</v>
      </c>
      <c r="I1237" s="63" t="s">
        <v>1089</v>
      </c>
      <c r="J1237" s="64">
        <v>500</v>
      </c>
      <c r="K1237">
        <v>0</v>
      </c>
      <c r="L1237">
        <v>10</v>
      </c>
      <c r="M1237">
        <v>10</v>
      </c>
      <c r="N1237">
        <v>10</v>
      </c>
      <c r="O1237" s="64">
        <v>15000</v>
      </c>
    </row>
    <row r="1238" spans="1:15">
      <c r="A1238" s="63" t="s">
        <v>27</v>
      </c>
      <c r="B1238" s="63" t="s">
        <v>170</v>
      </c>
      <c r="C1238" s="63" t="s">
        <v>1179</v>
      </c>
      <c r="D1238" s="63" t="s">
        <v>1965</v>
      </c>
      <c r="E1238" s="63" t="s">
        <v>1050</v>
      </c>
      <c r="F1238" s="63" t="s">
        <v>1180</v>
      </c>
      <c r="G1238" s="63" t="s">
        <v>1087</v>
      </c>
      <c r="H1238" s="63" t="s">
        <v>1053</v>
      </c>
      <c r="I1238" s="63" t="s">
        <v>1054</v>
      </c>
      <c r="J1238" s="64">
        <v>900</v>
      </c>
      <c r="K1238">
        <v>0</v>
      </c>
      <c r="L1238">
        <v>3</v>
      </c>
      <c r="M1238">
        <v>0</v>
      </c>
      <c r="N1238">
        <v>0</v>
      </c>
      <c r="O1238" s="64">
        <v>2700</v>
      </c>
    </row>
    <row r="1239" spans="1:15">
      <c r="A1239" s="63" t="s">
        <v>27</v>
      </c>
      <c r="B1239" s="63" t="s">
        <v>170</v>
      </c>
      <c r="C1239" s="63" t="s">
        <v>1177</v>
      </c>
      <c r="D1239" s="63" t="s">
        <v>1967</v>
      </c>
      <c r="E1239" s="63" t="s">
        <v>1050</v>
      </c>
      <c r="F1239" s="63" t="s">
        <v>1178</v>
      </c>
      <c r="G1239" s="63" t="s">
        <v>1087</v>
      </c>
      <c r="H1239" s="63" t="s">
        <v>1053</v>
      </c>
      <c r="I1239" s="63" t="s">
        <v>1054</v>
      </c>
      <c r="J1239" s="64">
        <v>40</v>
      </c>
      <c r="K1239">
        <v>0</v>
      </c>
      <c r="L1239">
        <v>2</v>
      </c>
      <c r="M1239">
        <v>2</v>
      </c>
      <c r="N1239">
        <v>0</v>
      </c>
      <c r="O1239" s="64">
        <v>160</v>
      </c>
    </row>
    <row r="1240" spans="1:15">
      <c r="A1240" s="63" t="s">
        <v>27</v>
      </c>
      <c r="B1240" s="63" t="s">
        <v>170</v>
      </c>
      <c r="C1240" s="63" t="s">
        <v>1181</v>
      </c>
      <c r="D1240" s="63" t="s">
        <v>1967</v>
      </c>
      <c r="E1240" s="63" t="s">
        <v>1050</v>
      </c>
      <c r="F1240" s="63" t="s">
        <v>1183</v>
      </c>
      <c r="G1240" s="63" t="s">
        <v>1087</v>
      </c>
      <c r="H1240" s="63" t="s">
        <v>1053</v>
      </c>
      <c r="I1240" s="63" t="s">
        <v>1054</v>
      </c>
      <c r="J1240" s="64">
        <v>60</v>
      </c>
      <c r="K1240">
        <v>0</v>
      </c>
      <c r="L1240">
        <v>2</v>
      </c>
      <c r="M1240">
        <v>2</v>
      </c>
      <c r="N1240">
        <v>0</v>
      </c>
      <c r="O1240" s="64">
        <v>240</v>
      </c>
    </row>
    <row r="1241" spans="1:15">
      <c r="A1241" s="63" t="s">
        <v>27</v>
      </c>
      <c r="B1241" s="63" t="s">
        <v>170</v>
      </c>
      <c r="C1241" s="63" t="s">
        <v>1411</v>
      </c>
      <c r="D1241" s="63" t="s">
        <v>1965</v>
      </c>
      <c r="E1241" s="63" t="s">
        <v>1707</v>
      </c>
      <c r="F1241" s="63" t="s">
        <v>1412</v>
      </c>
      <c r="G1241" s="63" t="s">
        <v>1087</v>
      </c>
      <c r="H1241" s="63" t="s">
        <v>1053</v>
      </c>
      <c r="I1241" s="63" t="s">
        <v>1054</v>
      </c>
      <c r="J1241" s="64">
        <v>500</v>
      </c>
      <c r="K1241">
        <v>0</v>
      </c>
      <c r="L1241">
        <v>0</v>
      </c>
      <c r="M1241">
        <v>1</v>
      </c>
      <c r="N1241">
        <v>0</v>
      </c>
      <c r="O1241" s="64">
        <v>500</v>
      </c>
    </row>
    <row r="1242" spans="1:15">
      <c r="A1242" s="63" t="s">
        <v>27</v>
      </c>
      <c r="B1242" s="63" t="s">
        <v>170</v>
      </c>
      <c r="C1242" s="63" t="s">
        <v>1448</v>
      </c>
      <c r="D1242" s="63" t="s">
        <v>1965</v>
      </c>
      <c r="E1242" s="63" t="s">
        <v>1707</v>
      </c>
      <c r="F1242" s="63" t="s">
        <v>1449</v>
      </c>
      <c r="G1242" s="63" t="s">
        <v>1087</v>
      </c>
      <c r="H1242" s="63" t="s">
        <v>1053</v>
      </c>
      <c r="I1242" s="63" t="s">
        <v>1054</v>
      </c>
      <c r="J1242" s="64">
        <v>6000</v>
      </c>
      <c r="K1242">
        <v>0</v>
      </c>
      <c r="L1242">
        <v>1</v>
      </c>
      <c r="M1242">
        <v>0</v>
      </c>
      <c r="N1242">
        <v>0</v>
      </c>
      <c r="O1242" s="64">
        <v>6000</v>
      </c>
    </row>
    <row r="1243" spans="1:15">
      <c r="A1243" s="63" t="s">
        <v>27</v>
      </c>
      <c r="B1243" s="63" t="s">
        <v>170</v>
      </c>
      <c r="C1243" s="63" t="s">
        <v>1226</v>
      </c>
      <c r="D1243" s="63" t="s">
        <v>1227</v>
      </c>
      <c r="E1243" s="63" t="s">
        <v>1050</v>
      </c>
      <c r="F1243" s="63" t="s">
        <v>1228</v>
      </c>
      <c r="G1243" s="63" t="s">
        <v>1052</v>
      </c>
      <c r="H1243" s="63" t="s">
        <v>1229</v>
      </c>
      <c r="I1243" s="63" t="s">
        <v>1054</v>
      </c>
      <c r="J1243" s="64">
        <v>600</v>
      </c>
      <c r="K1243">
        <v>0</v>
      </c>
      <c r="L1243">
        <v>1</v>
      </c>
      <c r="M1243">
        <v>0</v>
      </c>
      <c r="N1243">
        <v>0</v>
      </c>
      <c r="O1243" s="64">
        <v>600</v>
      </c>
    </row>
    <row r="1244" spans="1:15">
      <c r="A1244" s="63" t="s">
        <v>27</v>
      </c>
      <c r="B1244" s="63" t="s">
        <v>170</v>
      </c>
      <c r="C1244" s="63" t="s">
        <v>1175</v>
      </c>
      <c r="D1244" s="63" t="s">
        <v>1965</v>
      </c>
      <c r="E1244" s="63" t="s">
        <v>1050</v>
      </c>
      <c r="F1244" s="63" t="s">
        <v>1176</v>
      </c>
      <c r="G1244" s="63" t="s">
        <v>1087</v>
      </c>
      <c r="H1244" s="63" t="s">
        <v>1053</v>
      </c>
      <c r="I1244" s="63" t="s">
        <v>1054</v>
      </c>
      <c r="J1244" s="64">
        <v>600</v>
      </c>
      <c r="K1244">
        <v>2</v>
      </c>
      <c r="L1244">
        <v>1</v>
      </c>
      <c r="M1244">
        <v>0</v>
      </c>
      <c r="N1244">
        <v>0</v>
      </c>
      <c r="O1244" s="64">
        <v>1800</v>
      </c>
    </row>
    <row r="1245" spans="1:15">
      <c r="A1245" s="63" t="s">
        <v>27</v>
      </c>
      <c r="B1245" s="63" t="s">
        <v>170</v>
      </c>
      <c r="C1245" s="63" t="s">
        <v>1112</v>
      </c>
      <c r="D1245" s="63" t="s">
        <v>1968</v>
      </c>
      <c r="E1245" s="63" t="s">
        <v>1113</v>
      </c>
      <c r="F1245" s="63" t="s">
        <v>1114</v>
      </c>
      <c r="G1245" s="63" t="s">
        <v>1087</v>
      </c>
      <c r="H1245" s="63" t="s">
        <v>1115</v>
      </c>
      <c r="I1245" s="63" t="s">
        <v>1097</v>
      </c>
      <c r="J1245" s="64">
        <v>5000</v>
      </c>
      <c r="K1245">
        <v>0</v>
      </c>
      <c r="L1245">
        <v>3</v>
      </c>
      <c r="M1245">
        <v>1</v>
      </c>
      <c r="N1245">
        <v>0</v>
      </c>
      <c r="O1245" s="64">
        <v>20000</v>
      </c>
    </row>
    <row r="1246" spans="1:15">
      <c r="A1246" s="63" t="s">
        <v>45</v>
      </c>
      <c r="B1246" s="63" t="s">
        <v>593</v>
      </c>
      <c r="C1246" s="63" t="s">
        <v>1146</v>
      </c>
      <c r="D1246" s="63" t="s">
        <v>1921</v>
      </c>
      <c r="E1246" s="63" t="s">
        <v>1094</v>
      </c>
      <c r="F1246" s="63" t="s">
        <v>1147</v>
      </c>
      <c r="G1246" s="63" t="s">
        <v>1087</v>
      </c>
      <c r="H1246" s="63" t="s">
        <v>1096</v>
      </c>
      <c r="I1246" s="63" t="s">
        <v>1097</v>
      </c>
      <c r="J1246" s="64">
        <v>40000</v>
      </c>
      <c r="K1246">
        <v>0</v>
      </c>
      <c r="L1246">
        <v>1</v>
      </c>
      <c r="M1246">
        <v>0</v>
      </c>
      <c r="N1246">
        <v>0</v>
      </c>
      <c r="O1246" s="64">
        <v>40000</v>
      </c>
    </row>
    <row r="1247" spans="1:15">
      <c r="A1247" s="63" t="s">
        <v>45</v>
      </c>
      <c r="B1247" s="63" t="s">
        <v>593</v>
      </c>
      <c r="C1247" s="63" t="s">
        <v>1338</v>
      </c>
      <c r="D1247" s="63" t="s">
        <v>1968</v>
      </c>
      <c r="E1247" s="63" t="s">
        <v>1113</v>
      </c>
      <c r="F1247" s="63" t="s">
        <v>1339</v>
      </c>
      <c r="G1247" s="63" t="s">
        <v>1087</v>
      </c>
      <c r="H1247" s="63" t="s">
        <v>1115</v>
      </c>
      <c r="I1247" s="63" t="s">
        <v>1097</v>
      </c>
      <c r="J1247" s="64">
        <v>5000</v>
      </c>
      <c r="K1247">
        <v>0</v>
      </c>
      <c r="L1247">
        <v>1</v>
      </c>
      <c r="M1247">
        <v>0</v>
      </c>
      <c r="N1247">
        <v>0</v>
      </c>
      <c r="O1247" s="64">
        <v>5000</v>
      </c>
    </row>
    <row r="1248" spans="1:15">
      <c r="A1248" s="63" t="s">
        <v>45</v>
      </c>
      <c r="B1248" s="63" t="s">
        <v>593</v>
      </c>
      <c r="C1248" s="63" t="s">
        <v>1236</v>
      </c>
      <c r="D1248" s="63" t="s">
        <v>1704</v>
      </c>
      <c r="E1248" s="63" t="s">
        <v>2005</v>
      </c>
      <c r="F1248" s="63" t="s">
        <v>1237</v>
      </c>
      <c r="G1248" s="63"/>
      <c r="H1248" s="63" t="s">
        <v>1151</v>
      </c>
      <c r="I1248" s="63" t="s">
        <v>1054</v>
      </c>
      <c r="J1248" s="64">
        <v>500</v>
      </c>
      <c r="K1248">
        <v>0</v>
      </c>
      <c r="L1248">
        <v>2</v>
      </c>
      <c r="M1248">
        <v>1</v>
      </c>
      <c r="N1248">
        <v>0</v>
      </c>
      <c r="O1248" s="64">
        <v>1500</v>
      </c>
    </row>
    <row r="1249" spans="1:15">
      <c r="A1249" s="63" t="s">
        <v>45</v>
      </c>
      <c r="B1249" s="63" t="s">
        <v>593</v>
      </c>
      <c r="C1249" s="63" t="s">
        <v>1148</v>
      </c>
      <c r="D1249" s="63" t="s">
        <v>1149</v>
      </c>
      <c r="E1249" s="63" t="s">
        <v>2005</v>
      </c>
      <c r="F1249" s="63" t="s">
        <v>1150</v>
      </c>
      <c r="G1249" s="63" t="s">
        <v>1087</v>
      </c>
      <c r="H1249" s="63" t="s">
        <v>1151</v>
      </c>
      <c r="I1249" s="63" t="s">
        <v>1054</v>
      </c>
      <c r="J1249" s="64">
        <v>500</v>
      </c>
      <c r="K1249">
        <v>0</v>
      </c>
      <c r="L1249">
        <v>0</v>
      </c>
      <c r="M1249">
        <v>1</v>
      </c>
      <c r="N1249">
        <v>0</v>
      </c>
      <c r="O1249" s="64">
        <v>500</v>
      </c>
    </row>
    <row r="1250" spans="1:15">
      <c r="A1250" s="63" t="s">
        <v>45</v>
      </c>
      <c r="B1250" s="63" t="s">
        <v>581</v>
      </c>
      <c r="C1250" s="63" t="s">
        <v>1465</v>
      </c>
      <c r="D1250" s="63" t="s">
        <v>1965</v>
      </c>
      <c r="E1250" s="63" t="s">
        <v>1707</v>
      </c>
      <c r="F1250" s="63" t="s">
        <v>1466</v>
      </c>
      <c r="G1250" s="63" t="s">
        <v>1087</v>
      </c>
      <c r="H1250" s="63" t="s">
        <v>1053</v>
      </c>
      <c r="I1250" s="63" t="s">
        <v>1054</v>
      </c>
      <c r="J1250" s="64">
        <v>600</v>
      </c>
      <c r="K1250">
        <v>0</v>
      </c>
      <c r="L1250">
        <v>2</v>
      </c>
      <c r="M1250">
        <v>0</v>
      </c>
      <c r="N1250">
        <v>2</v>
      </c>
      <c r="O1250" s="64">
        <v>2400</v>
      </c>
    </row>
    <row r="1251" spans="1:15">
      <c r="A1251" s="63" t="s">
        <v>45</v>
      </c>
      <c r="B1251" s="63" t="s">
        <v>581</v>
      </c>
      <c r="C1251" s="63" t="s">
        <v>1075</v>
      </c>
      <c r="D1251" s="63" t="s">
        <v>1965</v>
      </c>
      <c r="E1251" s="63" t="s">
        <v>1050</v>
      </c>
      <c r="F1251" s="63" t="s">
        <v>1076</v>
      </c>
      <c r="G1251" s="63" t="s">
        <v>1052</v>
      </c>
      <c r="H1251" s="63" t="s">
        <v>1053</v>
      </c>
      <c r="I1251" s="63" t="s">
        <v>1054</v>
      </c>
      <c r="J1251" s="64">
        <v>500</v>
      </c>
      <c r="K1251">
        <v>2</v>
      </c>
      <c r="L1251">
        <v>0</v>
      </c>
      <c r="M1251">
        <v>2</v>
      </c>
      <c r="N1251">
        <v>0</v>
      </c>
      <c r="O1251" s="64">
        <v>2000</v>
      </c>
    </row>
    <row r="1252" spans="1:15">
      <c r="A1252" s="63" t="s">
        <v>45</v>
      </c>
      <c r="B1252" s="63" t="s">
        <v>581</v>
      </c>
      <c r="C1252" s="63" t="s">
        <v>1442</v>
      </c>
      <c r="D1252" s="63" t="s">
        <v>1965</v>
      </c>
      <c r="E1252" s="63" t="s">
        <v>1050</v>
      </c>
      <c r="F1252" s="63" t="s">
        <v>1443</v>
      </c>
      <c r="G1252" s="63" t="s">
        <v>1217</v>
      </c>
      <c r="H1252" s="63" t="s">
        <v>1053</v>
      </c>
      <c r="I1252" s="63" t="s">
        <v>1054</v>
      </c>
      <c r="J1252" s="64">
        <v>1000</v>
      </c>
      <c r="K1252">
        <v>0</v>
      </c>
      <c r="L1252">
        <v>1</v>
      </c>
      <c r="M1252">
        <v>0</v>
      </c>
      <c r="N1252">
        <v>0</v>
      </c>
      <c r="O1252" s="64">
        <v>1000</v>
      </c>
    </row>
    <row r="1253" spans="1:15">
      <c r="A1253" s="63" t="s">
        <v>45</v>
      </c>
      <c r="B1253" s="63" t="s">
        <v>581</v>
      </c>
      <c r="C1253" s="63" t="s">
        <v>1211</v>
      </c>
      <c r="D1253" s="63" t="s">
        <v>1965</v>
      </c>
      <c r="E1253" s="63" t="s">
        <v>1050</v>
      </c>
      <c r="F1253" s="63" t="s">
        <v>1212</v>
      </c>
      <c r="G1253" s="63" t="s">
        <v>1087</v>
      </c>
      <c r="H1253" s="63" t="s">
        <v>1053</v>
      </c>
      <c r="I1253" s="63" t="s">
        <v>1054</v>
      </c>
      <c r="J1253" s="64">
        <v>100</v>
      </c>
      <c r="K1253">
        <v>6</v>
      </c>
      <c r="L1253">
        <v>6</v>
      </c>
      <c r="M1253">
        <v>6</v>
      </c>
      <c r="N1253">
        <v>0</v>
      </c>
      <c r="O1253" s="64">
        <v>1800</v>
      </c>
    </row>
    <row r="1254" spans="1:15">
      <c r="A1254" s="63" t="s">
        <v>45</v>
      </c>
      <c r="B1254" s="63" t="s">
        <v>587</v>
      </c>
      <c r="C1254" s="63" t="s">
        <v>1187</v>
      </c>
      <c r="D1254" s="63" t="s">
        <v>1965</v>
      </c>
      <c r="E1254" s="63" t="s">
        <v>1050</v>
      </c>
      <c r="F1254" s="63" t="s">
        <v>1188</v>
      </c>
      <c r="G1254" s="63" t="s">
        <v>1087</v>
      </c>
      <c r="H1254" s="63" t="s">
        <v>1053</v>
      </c>
      <c r="I1254" s="63" t="s">
        <v>1054</v>
      </c>
      <c r="J1254" s="64">
        <v>70</v>
      </c>
      <c r="K1254">
        <v>6</v>
      </c>
      <c r="L1254">
        <v>6</v>
      </c>
      <c r="M1254">
        <v>6</v>
      </c>
      <c r="N1254">
        <v>6</v>
      </c>
      <c r="O1254" s="64">
        <v>1680</v>
      </c>
    </row>
    <row r="1255" spans="1:15">
      <c r="A1255" s="63" t="s">
        <v>45</v>
      </c>
      <c r="B1255" s="63" t="s">
        <v>587</v>
      </c>
      <c r="C1255" s="63" t="s">
        <v>1197</v>
      </c>
      <c r="D1255" s="63" t="s">
        <v>1965</v>
      </c>
      <c r="E1255" s="63" t="s">
        <v>1050</v>
      </c>
      <c r="F1255" s="63" t="s">
        <v>1198</v>
      </c>
      <c r="G1255" s="63" t="s">
        <v>1087</v>
      </c>
      <c r="H1255" s="63" t="s">
        <v>1053</v>
      </c>
      <c r="I1255" s="63" t="s">
        <v>1054</v>
      </c>
      <c r="J1255" s="64">
        <v>10</v>
      </c>
      <c r="K1255">
        <v>3</v>
      </c>
      <c r="L1255">
        <v>0</v>
      </c>
      <c r="M1255">
        <v>3</v>
      </c>
      <c r="N1255">
        <v>0</v>
      </c>
      <c r="O1255" s="64">
        <v>60</v>
      </c>
    </row>
    <row r="1256" spans="1:15">
      <c r="A1256" s="63" t="s">
        <v>45</v>
      </c>
      <c r="B1256" s="63" t="s">
        <v>587</v>
      </c>
      <c r="C1256" s="63" t="s">
        <v>1450</v>
      </c>
      <c r="D1256" s="63" t="s">
        <v>1967</v>
      </c>
      <c r="E1256" s="63" t="s">
        <v>1279</v>
      </c>
      <c r="F1256" s="63" t="s">
        <v>1451</v>
      </c>
      <c r="G1256" s="63" t="s">
        <v>1087</v>
      </c>
      <c r="H1256" s="63" t="s">
        <v>1053</v>
      </c>
      <c r="I1256" s="63" t="s">
        <v>1054</v>
      </c>
      <c r="J1256" s="64">
        <v>2000</v>
      </c>
      <c r="K1256">
        <v>3</v>
      </c>
      <c r="L1256">
        <v>0</v>
      </c>
      <c r="M1256">
        <v>3</v>
      </c>
      <c r="N1256">
        <v>0</v>
      </c>
      <c r="O1256" s="64">
        <v>12000</v>
      </c>
    </row>
    <row r="1257" spans="1:15">
      <c r="A1257" s="63" t="s">
        <v>45</v>
      </c>
      <c r="B1257" s="63" t="s">
        <v>587</v>
      </c>
      <c r="C1257" s="63" t="s">
        <v>1220</v>
      </c>
      <c r="D1257" s="63" t="s">
        <v>1913</v>
      </c>
      <c r="E1257" s="63" t="s">
        <v>2002</v>
      </c>
      <c r="F1257" s="63" t="s">
        <v>1221</v>
      </c>
      <c r="G1257" s="63" t="s">
        <v>1087</v>
      </c>
      <c r="H1257" s="63" t="s">
        <v>1092</v>
      </c>
      <c r="I1257" s="63" t="s">
        <v>1054</v>
      </c>
      <c r="J1257" s="64">
        <v>100</v>
      </c>
      <c r="K1257">
        <v>10</v>
      </c>
      <c r="L1257">
        <v>10</v>
      </c>
      <c r="M1257">
        <v>10</v>
      </c>
      <c r="N1257">
        <v>10</v>
      </c>
      <c r="O1257" s="64">
        <v>4000</v>
      </c>
    </row>
    <row r="1258" spans="1:15">
      <c r="A1258" s="63" t="s">
        <v>45</v>
      </c>
      <c r="B1258" s="63" t="s">
        <v>587</v>
      </c>
      <c r="C1258" s="63" t="s">
        <v>1200</v>
      </c>
      <c r="D1258" s="63" t="s">
        <v>1965</v>
      </c>
      <c r="E1258" s="63" t="s">
        <v>1050</v>
      </c>
      <c r="F1258" s="63" t="s">
        <v>1203</v>
      </c>
      <c r="G1258" s="63" t="s">
        <v>1052</v>
      </c>
      <c r="H1258" s="63" t="s">
        <v>1053</v>
      </c>
      <c r="I1258" s="63" t="s">
        <v>1054</v>
      </c>
      <c r="J1258" s="64">
        <v>40</v>
      </c>
      <c r="K1258">
        <v>5</v>
      </c>
      <c r="L1258">
        <v>5</v>
      </c>
      <c r="M1258">
        <v>5</v>
      </c>
      <c r="N1258">
        <v>5</v>
      </c>
      <c r="O1258" s="64">
        <v>800</v>
      </c>
    </row>
    <row r="1259" spans="1:15">
      <c r="A1259" s="63" t="s">
        <v>45</v>
      </c>
      <c r="B1259" s="63" t="s">
        <v>587</v>
      </c>
      <c r="C1259" s="63" t="s">
        <v>1411</v>
      </c>
      <c r="D1259" s="63" t="s">
        <v>1965</v>
      </c>
      <c r="E1259" s="63" t="s">
        <v>1707</v>
      </c>
      <c r="F1259" s="63" t="s">
        <v>1412</v>
      </c>
      <c r="G1259" s="63" t="s">
        <v>1087</v>
      </c>
      <c r="H1259" s="63" t="s">
        <v>1053</v>
      </c>
      <c r="I1259" s="63" t="s">
        <v>1054</v>
      </c>
      <c r="J1259" s="64">
        <v>500</v>
      </c>
      <c r="K1259">
        <v>1</v>
      </c>
      <c r="L1259">
        <v>0</v>
      </c>
      <c r="M1259">
        <v>1</v>
      </c>
      <c r="N1259">
        <v>0</v>
      </c>
      <c r="O1259" s="64">
        <v>1000</v>
      </c>
    </row>
    <row r="1260" spans="1:15">
      <c r="A1260" s="63" t="s">
        <v>45</v>
      </c>
      <c r="B1260" s="63" t="s">
        <v>587</v>
      </c>
      <c r="C1260" s="63" t="s">
        <v>1716</v>
      </c>
      <c r="D1260" s="63" t="s">
        <v>1967</v>
      </c>
      <c r="E1260" s="63" t="s">
        <v>1050</v>
      </c>
      <c r="F1260" s="63" t="s">
        <v>1209</v>
      </c>
      <c r="G1260" s="63" t="s">
        <v>1087</v>
      </c>
      <c r="H1260" s="63" t="s">
        <v>1053</v>
      </c>
      <c r="I1260" s="63" t="s">
        <v>1054</v>
      </c>
      <c r="J1260" s="64">
        <v>300</v>
      </c>
      <c r="K1260">
        <v>5</v>
      </c>
      <c r="L1260">
        <v>0</v>
      </c>
      <c r="M1260">
        <v>5</v>
      </c>
      <c r="N1260">
        <v>0</v>
      </c>
      <c r="O1260" s="64">
        <v>3000</v>
      </c>
    </row>
    <row r="1261" spans="1:15">
      <c r="A1261" s="63" t="s">
        <v>45</v>
      </c>
      <c r="B1261" s="63" t="s">
        <v>587</v>
      </c>
      <c r="C1261" s="63" t="s">
        <v>1356</v>
      </c>
      <c r="D1261" s="63" t="s">
        <v>1357</v>
      </c>
      <c r="E1261" s="63" t="s">
        <v>1358</v>
      </c>
      <c r="F1261" s="63" t="s">
        <v>1359</v>
      </c>
      <c r="G1261" s="63" t="s">
        <v>1087</v>
      </c>
      <c r="H1261" s="63" t="s">
        <v>1360</v>
      </c>
      <c r="I1261" s="63" t="s">
        <v>1054</v>
      </c>
      <c r="J1261" s="64">
        <v>200</v>
      </c>
      <c r="K1261">
        <v>1</v>
      </c>
      <c r="L1261">
        <v>0</v>
      </c>
      <c r="M1261">
        <v>1</v>
      </c>
      <c r="N1261">
        <v>0</v>
      </c>
      <c r="O1261" s="64">
        <v>400</v>
      </c>
    </row>
    <row r="1262" spans="1:15">
      <c r="A1262" s="63" t="s">
        <v>77</v>
      </c>
      <c r="B1262" s="63" t="s">
        <v>903</v>
      </c>
      <c r="C1262" s="63" t="s">
        <v>1627</v>
      </c>
      <c r="D1262" s="63" t="s">
        <v>1303</v>
      </c>
      <c r="E1262" s="63" t="s">
        <v>1304</v>
      </c>
      <c r="F1262" s="63" t="s">
        <v>1628</v>
      </c>
      <c r="G1262" s="63" t="s">
        <v>1087</v>
      </c>
      <c r="H1262" s="63" t="s">
        <v>1306</v>
      </c>
      <c r="I1262" s="63" t="s">
        <v>1097</v>
      </c>
      <c r="J1262" s="64">
        <v>12250</v>
      </c>
      <c r="K1262">
        <v>0</v>
      </c>
      <c r="L1262">
        <v>1</v>
      </c>
      <c r="M1262">
        <v>0</v>
      </c>
      <c r="N1262">
        <v>0</v>
      </c>
      <c r="O1262" s="64">
        <v>12250</v>
      </c>
    </row>
    <row r="1263" spans="1:15">
      <c r="A1263" s="63" t="s">
        <v>77</v>
      </c>
      <c r="B1263" s="63" t="s">
        <v>903</v>
      </c>
      <c r="C1263" s="63" t="s">
        <v>1717</v>
      </c>
      <c r="D1263" s="63" t="s">
        <v>1303</v>
      </c>
      <c r="E1263" s="63" t="s">
        <v>1304</v>
      </c>
      <c r="F1263" s="63" t="s">
        <v>1718</v>
      </c>
      <c r="G1263" s="63" t="s">
        <v>1087</v>
      </c>
      <c r="H1263" s="63" t="s">
        <v>1306</v>
      </c>
      <c r="I1263" s="63" t="s">
        <v>1097</v>
      </c>
      <c r="J1263" s="64">
        <v>9000</v>
      </c>
      <c r="K1263">
        <v>0</v>
      </c>
      <c r="L1263">
        <v>1</v>
      </c>
      <c r="M1263">
        <v>0</v>
      </c>
      <c r="N1263">
        <v>0</v>
      </c>
      <c r="O1263" s="64">
        <v>9000</v>
      </c>
    </row>
    <row r="1264" spans="1:15">
      <c r="A1264" s="63" t="s">
        <v>77</v>
      </c>
      <c r="B1264" s="63" t="s">
        <v>903</v>
      </c>
      <c r="C1264" s="63" t="s">
        <v>1719</v>
      </c>
      <c r="D1264" s="63" t="s">
        <v>1303</v>
      </c>
      <c r="E1264" s="63" t="s">
        <v>1304</v>
      </c>
      <c r="F1264" s="63" t="s">
        <v>1720</v>
      </c>
      <c r="G1264" s="63" t="s">
        <v>1087</v>
      </c>
      <c r="H1264" s="63" t="s">
        <v>1306</v>
      </c>
      <c r="I1264" s="63" t="s">
        <v>1097</v>
      </c>
      <c r="J1264" s="64">
        <v>9000</v>
      </c>
      <c r="K1264">
        <v>1</v>
      </c>
      <c r="L1264">
        <v>0</v>
      </c>
      <c r="M1264">
        <v>1</v>
      </c>
      <c r="N1264">
        <v>0</v>
      </c>
      <c r="O1264" s="64">
        <v>18000</v>
      </c>
    </row>
    <row r="1265" spans="1:15">
      <c r="A1265" s="63" t="s">
        <v>77</v>
      </c>
      <c r="B1265" s="63" t="s">
        <v>903</v>
      </c>
      <c r="C1265" s="63" t="s">
        <v>1721</v>
      </c>
      <c r="D1265" s="63" t="s">
        <v>1227</v>
      </c>
      <c r="E1265" s="63" t="s">
        <v>1050</v>
      </c>
      <c r="F1265" s="63" t="s">
        <v>1722</v>
      </c>
      <c r="G1265" s="63" t="s">
        <v>1087</v>
      </c>
      <c r="H1265" s="63" t="s">
        <v>1229</v>
      </c>
      <c r="I1265" s="63" t="s">
        <v>1054</v>
      </c>
      <c r="J1265" s="64">
        <v>1500</v>
      </c>
      <c r="K1265">
        <v>2</v>
      </c>
      <c r="L1265">
        <v>2</v>
      </c>
      <c r="M1265">
        <v>1</v>
      </c>
      <c r="N1265">
        <v>0</v>
      </c>
      <c r="O1265" s="64">
        <v>7500</v>
      </c>
    </row>
    <row r="1266" spans="1:15">
      <c r="A1266" s="63" t="s">
        <v>77</v>
      </c>
      <c r="B1266" s="63" t="s">
        <v>903</v>
      </c>
      <c r="C1266" s="63" t="s">
        <v>1723</v>
      </c>
      <c r="D1266" s="63" t="s">
        <v>1274</v>
      </c>
      <c r="E1266" s="63" t="s">
        <v>1275</v>
      </c>
      <c r="F1266" s="63" t="s">
        <v>1724</v>
      </c>
      <c r="G1266" s="63" t="s">
        <v>1087</v>
      </c>
      <c r="H1266" s="63" t="s">
        <v>1277</v>
      </c>
      <c r="I1266" s="63" t="s">
        <v>1054</v>
      </c>
      <c r="J1266" s="64">
        <v>300</v>
      </c>
      <c r="K1266">
        <v>1</v>
      </c>
      <c r="L1266">
        <v>1</v>
      </c>
      <c r="M1266">
        <v>1</v>
      </c>
      <c r="N1266">
        <v>0</v>
      </c>
      <c r="O1266" s="64">
        <v>900</v>
      </c>
    </row>
    <row r="1267" spans="1:15">
      <c r="A1267" s="63" t="s">
        <v>77</v>
      </c>
      <c r="B1267" s="63" t="s">
        <v>903</v>
      </c>
      <c r="C1267" s="63" t="s">
        <v>1725</v>
      </c>
      <c r="D1267" s="63" t="s">
        <v>1248</v>
      </c>
      <c r="E1267" s="63" t="s">
        <v>1249</v>
      </c>
      <c r="F1267" s="63" t="s">
        <v>1726</v>
      </c>
      <c r="G1267" s="63" t="s">
        <v>1087</v>
      </c>
      <c r="H1267" s="63" t="s">
        <v>1251</v>
      </c>
      <c r="I1267" s="63" t="s">
        <v>1054</v>
      </c>
      <c r="J1267" s="64">
        <v>3000</v>
      </c>
      <c r="K1267">
        <v>2</v>
      </c>
      <c r="L1267">
        <v>2</v>
      </c>
      <c r="M1267">
        <v>2</v>
      </c>
      <c r="N1267">
        <v>0</v>
      </c>
      <c r="O1267" s="64">
        <v>18000</v>
      </c>
    </row>
    <row r="1268" spans="1:15">
      <c r="A1268" s="63" t="s">
        <v>47</v>
      </c>
      <c r="B1268" s="63" t="s">
        <v>621</v>
      </c>
      <c r="C1268" s="63" t="s">
        <v>1156</v>
      </c>
      <c r="D1268" s="63" t="s">
        <v>1967</v>
      </c>
      <c r="E1268" s="63" t="s">
        <v>1050</v>
      </c>
      <c r="F1268" s="63" t="s">
        <v>1157</v>
      </c>
      <c r="G1268" s="63" t="s">
        <v>1087</v>
      </c>
      <c r="H1268" s="63" t="s">
        <v>1053</v>
      </c>
      <c r="I1268" s="63" t="s">
        <v>1054</v>
      </c>
      <c r="J1268" s="64">
        <v>3000</v>
      </c>
      <c r="K1268">
        <v>1</v>
      </c>
      <c r="L1268">
        <v>0</v>
      </c>
      <c r="M1268">
        <v>0</v>
      </c>
      <c r="N1268">
        <v>0</v>
      </c>
      <c r="O1268" s="64">
        <v>3000</v>
      </c>
    </row>
    <row r="1269" spans="1:15">
      <c r="A1269" s="63" t="s">
        <v>51</v>
      </c>
      <c r="B1269" s="63" t="s">
        <v>663</v>
      </c>
      <c r="C1269" s="63" t="s">
        <v>1093</v>
      </c>
      <c r="D1269" s="63" t="s">
        <v>1921</v>
      </c>
      <c r="E1269" s="63" t="s">
        <v>1094</v>
      </c>
      <c r="F1269" s="63" t="s">
        <v>1095</v>
      </c>
      <c r="G1269" s="63" t="s">
        <v>1087</v>
      </c>
      <c r="H1269" s="63" t="s">
        <v>1096</v>
      </c>
      <c r="I1269" s="63" t="s">
        <v>1097</v>
      </c>
      <c r="J1269" s="64">
        <v>40000</v>
      </c>
      <c r="K1269">
        <v>0</v>
      </c>
      <c r="L1269">
        <v>1</v>
      </c>
      <c r="M1269">
        <v>0</v>
      </c>
      <c r="N1269">
        <v>0</v>
      </c>
      <c r="O1269" s="64">
        <v>40000</v>
      </c>
    </row>
    <row r="1270" spans="1:15">
      <c r="A1270" s="63" t="s">
        <v>53</v>
      </c>
      <c r="B1270" s="63" t="s">
        <v>672</v>
      </c>
      <c r="C1270" s="63" t="s">
        <v>1112</v>
      </c>
      <c r="D1270" s="63" t="s">
        <v>1968</v>
      </c>
      <c r="E1270" s="63" t="s">
        <v>1113</v>
      </c>
      <c r="F1270" s="63" t="s">
        <v>1114</v>
      </c>
      <c r="G1270" s="63" t="s">
        <v>1087</v>
      </c>
      <c r="H1270" s="63" t="s">
        <v>1115</v>
      </c>
      <c r="I1270" s="63" t="s">
        <v>1097</v>
      </c>
      <c r="J1270" s="64">
        <v>5000</v>
      </c>
      <c r="K1270">
        <v>0</v>
      </c>
      <c r="L1270">
        <v>2</v>
      </c>
      <c r="M1270">
        <v>0</v>
      </c>
      <c r="N1270">
        <v>0</v>
      </c>
      <c r="O1270" s="64">
        <v>10000</v>
      </c>
    </row>
    <row r="1271" spans="1:15">
      <c r="A1271" s="63" t="s">
        <v>53</v>
      </c>
      <c r="B1271" s="63" t="s">
        <v>672</v>
      </c>
      <c r="C1271" s="63" t="s">
        <v>1093</v>
      </c>
      <c r="D1271" s="63" t="s">
        <v>1921</v>
      </c>
      <c r="E1271" s="63" t="s">
        <v>1094</v>
      </c>
      <c r="F1271" s="63" t="s">
        <v>1095</v>
      </c>
      <c r="G1271" s="63" t="s">
        <v>1087</v>
      </c>
      <c r="H1271" s="63" t="s">
        <v>1096</v>
      </c>
      <c r="I1271" s="63" t="s">
        <v>1097</v>
      </c>
      <c r="J1271" s="64">
        <v>40000</v>
      </c>
      <c r="K1271">
        <v>1</v>
      </c>
      <c r="L1271">
        <v>1</v>
      </c>
      <c r="M1271">
        <v>0</v>
      </c>
      <c r="N1271">
        <v>0</v>
      </c>
      <c r="O1271" s="64">
        <v>80000</v>
      </c>
    </row>
    <row r="1272" spans="1:15">
      <c r="A1272" s="63" t="s">
        <v>53</v>
      </c>
      <c r="B1272" s="63" t="s">
        <v>672</v>
      </c>
      <c r="C1272" s="63" t="s">
        <v>1450</v>
      </c>
      <c r="D1272" s="63" t="s">
        <v>1967</v>
      </c>
      <c r="E1272" s="63" t="s">
        <v>1279</v>
      </c>
      <c r="F1272" s="63" t="s">
        <v>1451</v>
      </c>
      <c r="G1272" s="63" t="s">
        <v>1087</v>
      </c>
      <c r="H1272" s="63" t="s">
        <v>1053</v>
      </c>
      <c r="I1272" s="63" t="s">
        <v>1054</v>
      </c>
      <c r="J1272" s="64">
        <v>2000</v>
      </c>
      <c r="K1272">
        <v>0</v>
      </c>
      <c r="L1272">
        <v>1</v>
      </c>
      <c r="M1272">
        <v>0</v>
      </c>
      <c r="N1272">
        <v>0</v>
      </c>
      <c r="O1272" s="64">
        <v>2000</v>
      </c>
    </row>
    <row r="1273" spans="1:15">
      <c r="A1273" s="63" t="s">
        <v>53</v>
      </c>
      <c r="B1273" s="63" t="s">
        <v>672</v>
      </c>
      <c r="C1273" s="63" t="s">
        <v>1269</v>
      </c>
      <c r="D1273" s="63" t="s">
        <v>1965</v>
      </c>
      <c r="E1273" s="63" t="s">
        <v>1279</v>
      </c>
      <c r="F1273" s="63" t="s">
        <v>1270</v>
      </c>
      <c r="G1273" s="63" t="s">
        <v>1087</v>
      </c>
      <c r="H1273" s="63" t="s">
        <v>1053</v>
      </c>
      <c r="I1273" s="63" t="s">
        <v>1054</v>
      </c>
      <c r="J1273" s="64">
        <v>90</v>
      </c>
      <c r="K1273">
        <v>0</v>
      </c>
      <c r="L1273">
        <v>50</v>
      </c>
      <c r="M1273">
        <v>0</v>
      </c>
      <c r="N1273">
        <v>0</v>
      </c>
      <c r="O1273" s="64">
        <v>4500</v>
      </c>
    </row>
    <row r="1274" spans="1:15">
      <c r="A1274" s="63" t="s">
        <v>53</v>
      </c>
      <c r="B1274" s="63" t="s">
        <v>672</v>
      </c>
      <c r="C1274" s="63" t="s">
        <v>1146</v>
      </c>
      <c r="D1274" s="63" t="s">
        <v>1921</v>
      </c>
      <c r="E1274" s="63" t="s">
        <v>1094</v>
      </c>
      <c r="F1274" s="63" t="s">
        <v>1147</v>
      </c>
      <c r="G1274" s="63" t="s">
        <v>1087</v>
      </c>
      <c r="H1274" s="63" t="s">
        <v>1096</v>
      </c>
      <c r="I1274" s="63" t="s">
        <v>1097</v>
      </c>
      <c r="J1274" s="64">
        <v>40000</v>
      </c>
      <c r="K1274">
        <v>1</v>
      </c>
      <c r="L1274">
        <v>0</v>
      </c>
      <c r="M1274">
        <v>0</v>
      </c>
      <c r="N1274">
        <v>0</v>
      </c>
      <c r="O1274" s="64">
        <v>40000</v>
      </c>
    </row>
    <row r="1275" spans="1:15">
      <c r="A1275" s="63" t="s">
        <v>25</v>
      </c>
      <c r="B1275" s="63" t="s">
        <v>110</v>
      </c>
      <c r="C1275" s="63" t="s">
        <v>1181</v>
      </c>
      <c r="D1275" s="63" t="s">
        <v>1967</v>
      </c>
      <c r="E1275" s="63" t="s">
        <v>1050</v>
      </c>
      <c r="F1275" s="63" t="s">
        <v>1183</v>
      </c>
      <c r="G1275" s="63" t="s">
        <v>1087</v>
      </c>
      <c r="H1275" s="63" t="s">
        <v>1053</v>
      </c>
      <c r="I1275" s="63" t="s">
        <v>1054</v>
      </c>
      <c r="J1275" s="64">
        <v>60</v>
      </c>
      <c r="K1275">
        <v>6</v>
      </c>
      <c r="L1275">
        <v>0</v>
      </c>
      <c r="M1275">
        <v>0</v>
      </c>
      <c r="N1275">
        <v>0</v>
      </c>
      <c r="O1275" s="64">
        <v>360</v>
      </c>
    </row>
    <row r="1276" spans="1:15">
      <c r="A1276" s="63" t="s">
        <v>25</v>
      </c>
      <c r="B1276" s="63" t="s">
        <v>110</v>
      </c>
      <c r="C1276" s="63" t="s">
        <v>1352</v>
      </c>
      <c r="D1276" s="63" t="s">
        <v>1253</v>
      </c>
      <c r="E1276" s="63" t="s">
        <v>1254</v>
      </c>
      <c r="F1276" s="63" t="s">
        <v>1353</v>
      </c>
      <c r="G1276" s="63" t="s">
        <v>1058</v>
      </c>
      <c r="H1276" s="63" t="s">
        <v>1256</v>
      </c>
      <c r="I1276" s="63" t="s">
        <v>1054</v>
      </c>
      <c r="J1276" s="64">
        <v>250</v>
      </c>
      <c r="K1276">
        <v>100</v>
      </c>
      <c r="L1276">
        <v>80</v>
      </c>
      <c r="M1276">
        <v>90</v>
      </c>
      <c r="N1276">
        <v>91</v>
      </c>
      <c r="O1276" s="64">
        <v>90250</v>
      </c>
    </row>
    <row r="1277" spans="1:15">
      <c r="A1277" s="63" t="s">
        <v>25</v>
      </c>
      <c r="B1277" s="63" t="s">
        <v>110</v>
      </c>
      <c r="C1277" s="63" t="s">
        <v>1469</v>
      </c>
      <c r="D1277" s="63" t="s">
        <v>1253</v>
      </c>
      <c r="E1277" s="63" t="s">
        <v>1254</v>
      </c>
      <c r="F1277" s="63" t="s">
        <v>1470</v>
      </c>
      <c r="G1277" s="63" t="s">
        <v>1058</v>
      </c>
      <c r="H1277" s="63" t="s">
        <v>1256</v>
      </c>
      <c r="I1277" s="63" t="s">
        <v>1054</v>
      </c>
      <c r="J1277" s="64">
        <v>200</v>
      </c>
      <c r="K1277">
        <v>60</v>
      </c>
      <c r="L1277">
        <v>60</v>
      </c>
      <c r="M1277">
        <v>60</v>
      </c>
      <c r="N1277">
        <v>60</v>
      </c>
      <c r="O1277" s="64">
        <v>48000</v>
      </c>
    </row>
    <row r="1278" spans="1:15">
      <c r="A1278" s="63" t="s">
        <v>25</v>
      </c>
      <c r="B1278" s="63" t="s">
        <v>110</v>
      </c>
      <c r="C1278" s="63" t="s">
        <v>1571</v>
      </c>
      <c r="D1278" s="63" t="s">
        <v>1253</v>
      </c>
      <c r="E1278" s="63" t="s">
        <v>1254</v>
      </c>
      <c r="F1278" s="63" t="s">
        <v>1572</v>
      </c>
      <c r="G1278" s="63" t="s">
        <v>1570</v>
      </c>
      <c r="H1278" s="63" t="s">
        <v>1256</v>
      </c>
      <c r="I1278" s="63" t="s">
        <v>1054</v>
      </c>
      <c r="J1278" s="64">
        <v>200</v>
      </c>
      <c r="K1278">
        <v>4</v>
      </c>
      <c r="L1278">
        <v>4</v>
      </c>
      <c r="M1278">
        <v>4</v>
      </c>
      <c r="N1278">
        <v>4</v>
      </c>
      <c r="O1278" s="64">
        <v>3200</v>
      </c>
    </row>
    <row r="1279" spans="1:15">
      <c r="A1279" s="63" t="s">
        <v>25</v>
      </c>
      <c r="B1279" s="63" t="s">
        <v>110</v>
      </c>
      <c r="C1279" s="63" t="s">
        <v>1573</v>
      </c>
      <c r="D1279" s="63" t="s">
        <v>1253</v>
      </c>
      <c r="E1279" s="63" t="s">
        <v>1254</v>
      </c>
      <c r="F1279" s="63" t="s">
        <v>1574</v>
      </c>
      <c r="G1279" s="63" t="s">
        <v>1570</v>
      </c>
      <c r="H1279" s="63" t="s">
        <v>1256</v>
      </c>
      <c r="I1279" s="63" t="s">
        <v>1054</v>
      </c>
      <c r="J1279" s="64">
        <v>1000</v>
      </c>
      <c r="K1279">
        <v>2</v>
      </c>
      <c r="L1279">
        <v>2</v>
      </c>
      <c r="M1279">
        <v>1</v>
      </c>
      <c r="N1279">
        <v>0</v>
      </c>
      <c r="O1279" s="64">
        <v>5000</v>
      </c>
    </row>
    <row r="1280" spans="1:15">
      <c r="A1280" s="63" t="s">
        <v>25</v>
      </c>
      <c r="B1280" s="63" t="s">
        <v>110</v>
      </c>
      <c r="C1280" s="63" t="s">
        <v>1518</v>
      </c>
      <c r="D1280" s="63" t="s">
        <v>1253</v>
      </c>
      <c r="E1280" s="63" t="s">
        <v>1254</v>
      </c>
      <c r="F1280" s="63" t="s">
        <v>1519</v>
      </c>
      <c r="G1280" s="63" t="s">
        <v>1058</v>
      </c>
      <c r="H1280" s="63" t="s">
        <v>1256</v>
      </c>
      <c r="I1280" s="63" t="s">
        <v>1054</v>
      </c>
      <c r="J1280" s="64">
        <v>500</v>
      </c>
      <c r="K1280">
        <v>2</v>
      </c>
      <c r="L1280">
        <v>2</v>
      </c>
      <c r="M1280">
        <v>2</v>
      </c>
      <c r="N1280">
        <v>2</v>
      </c>
      <c r="O1280" s="64">
        <v>4000</v>
      </c>
    </row>
    <row r="1281" spans="1:15">
      <c r="A1281" s="63" t="s">
        <v>25</v>
      </c>
      <c r="B1281" s="63" t="s">
        <v>110</v>
      </c>
      <c r="C1281" s="63" t="s">
        <v>1583</v>
      </c>
      <c r="D1281" s="63" t="s">
        <v>1253</v>
      </c>
      <c r="E1281" s="63" t="s">
        <v>1254</v>
      </c>
      <c r="F1281" s="63" t="s">
        <v>1584</v>
      </c>
      <c r="G1281" s="63" t="s">
        <v>1570</v>
      </c>
      <c r="H1281" s="63" t="s">
        <v>1256</v>
      </c>
      <c r="I1281" s="63" t="s">
        <v>1054</v>
      </c>
      <c r="J1281" s="64">
        <v>1500</v>
      </c>
      <c r="K1281">
        <v>2</v>
      </c>
      <c r="L1281">
        <v>0</v>
      </c>
      <c r="M1281">
        <v>2</v>
      </c>
      <c r="N1281">
        <v>0</v>
      </c>
      <c r="O1281" s="64">
        <v>6000</v>
      </c>
    </row>
    <row r="1282" spans="1:15">
      <c r="A1282" s="63" t="s">
        <v>25</v>
      </c>
      <c r="B1282" s="63" t="s">
        <v>110</v>
      </c>
      <c r="C1282" s="63" t="s">
        <v>1587</v>
      </c>
      <c r="D1282" s="63" t="s">
        <v>1253</v>
      </c>
      <c r="E1282" s="63" t="s">
        <v>1254</v>
      </c>
      <c r="F1282" s="63" t="s">
        <v>1588</v>
      </c>
      <c r="G1282" s="63" t="s">
        <v>1570</v>
      </c>
      <c r="H1282" s="63" t="s">
        <v>1256</v>
      </c>
      <c r="I1282" s="63" t="s">
        <v>1054</v>
      </c>
      <c r="J1282" s="64">
        <v>600</v>
      </c>
      <c r="K1282">
        <v>2</v>
      </c>
      <c r="L1282">
        <v>0</v>
      </c>
      <c r="M1282">
        <v>2</v>
      </c>
      <c r="N1282">
        <v>0</v>
      </c>
      <c r="O1282" s="64">
        <v>2400</v>
      </c>
    </row>
    <row r="1283" spans="1:15">
      <c r="A1283" s="63" t="s">
        <v>25</v>
      </c>
      <c r="B1283" s="63" t="s">
        <v>110</v>
      </c>
      <c r="C1283" s="63" t="s">
        <v>1591</v>
      </c>
      <c r="D1283" s="63" t="s">
        <v>1253</v>
      </c>
      <c r="E1283" s="63" t="s">
        <v>1254</v>
      </c>
      <c r="F1283" s="63" t="s">
        <v>1592</v>
      </c>
      <c r="G1283" s="63" t="s">
        <v>1570</v>
      </c>
      <c r="H1283" s="63" t="s">
        <v>1256</v>
      </c>
      <c r="I1283" s="63" t="s">
        <v>1054</v>
      </c>
      <c r="J1283" s="64">
        <v>600</v>
      </c>
      <c r="K1283">
        <v>2</v>
      </c>
      <c r="L1283">
        <v>0</v>
      </c>
      <c r="M1283">
        <v>2</v>
      </c>
      <c r="N1283">
        <v>0</v>
      </c>
      <c r="O1283" s="64">
        <v>2400</v>
      </c>
    </row>
    <row r="1284" spans="1:15">
      <c r="A1284" s="63" t="s">
        <v>25</v>
      </c>
      <c r="B1284" s="63" t="s">
        <v>110</v>
      </c>
      <c r="C1284" s="63" t="s">
        <v>1568</v>
      </c>
      <c r="D1284" s="63" t="s">
        <v>1253</v>
      </c>
      <c r="E1284" s="63" t="s">
        <v>1254</v>
      </c>
      <c r="F1284" s="63" t="s">
        <v>1569</v>
      </c>
      <c r="G1284" s="63" t="s">
        <v>1570</v>
      </c>
      <c r="H1284" s="63" t="s">
        <v>1256</v>
      </c>
      <c r="I1284" s="63" t="s">
        <v>1054</v>
      </c>
      <c r="J1284" s="64">
        <v>1000</v>
      </c>
      <c r="K1284">
        <v>2</v>
      </c>
      <c r="L1284">
        <v>0</v>
      </c>
      <c r="M1284">
        <v>0</v>
      </c>
      <c r="N1284">
        <v>2</v>
      </c>
      <c r="O1284" s="64">
        <v>4000</v>
      </c>
    </row>
    <row r="1285" spans="1:15">
      <c r="A1285" s="63" t="s">
        <v>25</v>
      </c>
      <c r="B1285" s="63" t="s">
        <v>110</v>
      </c>
      <c r="C1285" s="63" t="s">
        <v>1302</v>
      </c>
      <c r="D1285" s="63" t="s">
        <v>1303</v>
      </c>
      <c r="E1285" s="63" t="s">
        <v>1304</v>
      </c>
      <c r="F1285" s="63" t="s">
        <v>1305</v>
      </c>
      <c r="G1285" s="63" t="s">
        <v>1087</v>
      </c>
      <c r="H1285" s="63" t="s">
        <v>1306</v>
      </c>
      <c r="I1285" s="63" t="s">
        <v>1097</v>
      </c>
      <c r="J1285" s="64">
        <v>14000</v>
      </c>
      <c r="K1285">
        <v>1</v>
      </c>
      <c r="L1285">
        <v>1</v>
      </c>
      <c r="M1285">
        <v>0</v>
      </c>
      <c r="N1285">
        <v>0</v>
      </c>
      <c r="O1285" s="64">
        <v>28000</v>
      </c>
    </row>
    <row r="1286" spans="1:15">
      <c r="A1286" s="63" t="s">
        <v>25</v>
      </c>
      <c r="B1286" s="63" t="s">
        <v>112</v>
      </c>
      <c r="C1286" s="63" t="s">
        <v>1413</v>
      </c>
      <c r="D1286" s="63" t="s">
        <v>1968</v>
      </c>
      <c r="E1286" s="63" t="s">
        <v>1113</v>
      </c>
      <c r="F1286" s="63" t="s">
        <v>1414</v>
      </c>
      <c r="G1286" s="63" t="s">
        <v>1087</v>
      </c>
      <c r="H1286" s="63" t="s">
        <v>1115</v>
      </c>
      <c r="I1286" s="63" t="s">
        <v>1097</v>
      </c>
      <c r="J1286" s="64">
        <v>5000</v>
      </c>
      <c r="K1286">
        <v>2</v>
      </c>
      <c r="L1286">
        <v>0</v>
      </c>
      <c r="M1286">
        <v>0</v>
      </c>
      <c r="N1286">
        <v>0</v>
      </c>
      <c r="O1286" s="64">
        <v>10000</v>
      </c>
    </row>
    <row r="1287" spans="1:15">
      <c r="A1287" s="63" t="s">
        <v>25</v>
      </c>
      <c r="B1287" s="63" t="s">
        <v>112</v>
      </c>
      <c r="C1287" s="63" t="s">
        <v>1112</v>
      </c>
      <c r="D1287" s="63" t="s">
        <v>1968</v>
      </c>
      <c r="E1287" s="63" t="s">
        <v>1113</v>
      </c>
      <c r="F1287" s="63" t="s">
        <v>1114</v>
      </c>
      <c r="G1287" s="63" t="s">
        <v>1087</v>
      </c>
      <c r="H1287" s="63" t="s">
        <v>1115</v>
      </c>
      <c r="I1287" s="63" t="s">
        <v>1097</v>
      </c>
      <c r="J1287" s="64">
        <v>5000</v>
      </c>
      <c r="K1287">
        <v>2</v>
      </c>
      <c r="L1287">
        <v>0</v>
      </c>
      <c r="M1287">
        <v>0</v>
      </c>
      <c r="N1287">
        <v>0</v>
      </c>
      <c r="O1287" s="64">
        <v>10000</v>
      </c>
    </row>
    <row r="1288" spans="1:15">
      <c r="A1288" s="63" t="s">
        <v>25</v>
      </c>
      <c r="B1288" s="63" t="s">
        <v>112</v>
      </c>
      <c r="C1288" s="63" t="s">
        <v>1093</v>
      </c>
      <c r="D1288" s="63" t="s">
        <v>1921</v>
      </c>
      <c r="E1288" s="63" t="s">
        <v>1094</v>
      </c>
      <c r="F1288" s="63" t="s">
        <v>1095</v>
      </c>
      <c r="G1288" s="63" t="s">
        <v>1087</v>
      </c>
      <c r="H1288" s="63" t="s">
        <v>1096</v>
      </c>
      <c r="I1288" s="63" t="s">
        <v>1097</v>
      </c>
      <c r="J1288" s="64">
        <v>40000</v>
      </c>
      <c r="K1288">
        <v>0</v>
      </c>
      <c r="L1288">
        <v>1</v>
      </c>
      <c r="M1288">
        <v>1</v>
      </c>
      <c r="N1288">
        <v>0</v>
      </c>
      <c r="O1288" s="64">
        <v>80000</v>
      </c>
    </row>
    <row r="1289" spans="1:15">
      <c r="A1289" s="63" t="s">
        <v>25</v>
      </c>
      <c r="B1289" s="63" t="s">
        <v>112</v>
      </c>
      <c r="C1289" s="63" t="s">
        <v>1098</v>
      </c>
      <c r="D1289" s="63" t="s">
        <v>1921</v>
      </c>
      <c r="E1289" s="63" t="s">
        <v>1094</v>
      </c>
      <c r="F1289" s="63" t="s">
        <v>1099</v>
      </c>
      <c r="G1289" s="63" t="s">
        <v>1087</v>
      </c>
      <c r="H1289" s="63" t="s">
        <v>1096</v>
      </c>
      <c r="I1289" s="63" t="s">
        <v>1097</v>
      </c>
      <c r="J1289" s="64">
        <v>14000</v>
      </c>
      <c r="K1289">
        <v>1</v>
      </c>
      <c r="L1289">
        <v>0</v>
      </c>
      <c r="M1289">
        <v>0</v>
      </c>
      <c r="N1289">
        <v>0</v>
      </c>
      <c r="O1289" s="64">
        <v>14000</v>
      </c>
    </row>
    <row r="1290" spans="1:15">
      <c r="A1290" s="63" t="s">
        <v>25</v>
      </c>
      <c r="B1290" s="63" t="s">
        <v>112</v>
      </c>
      <c r="C1290" s="63" t="s">
        <v>1156</v>
      </c>
      <c r="D1290" s="63" t="s">
        <v>1967</v>
      </c>
      <c r="E1290" s="63" t="s">
        <v>1050</v>
      </c>
      <c r="F1290" s="63" t="s">
        <v>1157</v>
      </c>
      <c r="G1290" s="63" t="s">
        <v>1087</v>
      </c>
      <c r="H1290" s="63" t="s">
        <v>1053</v>
      </c>
      <c r="I1290" s="63" t="s">
        <v>1054</v>
      </c>
      <c r="J1290" s="64">
        <v>3000</v>
      </c>
      <c r="K1290">
        <v>0</v>
      </c>
      <c r="L1290">
        <v>1</v>
      </c>
      <c r="M1290">
        <v>0</v>
      </c>
      <c r="N1290">
        <v>0</v>
      </c>
      <c r="O1290" s="64">
        <v>3000</v>
      </c>
    </row>
    <row r="1291" spans="1:15">
      <c r="A1291" s="63" t="s">
        <v>25</v>
      </c>
      <c r="B1291" s="63" t="s">
        <v>112</v>
      </c>
      <c r="C1291" s="63" t="s">
        <v>1731</v>
      </c>
      <c r="D1291" s="63" t="s">
        <v>1253</v>
      </c>
      <c r="E1291" s="63" t="s">
        <v>1254</v>
      </c>
      <c r="F1291" s="63" t="s">
        <v>2011</v>
      </c>
      <c r="G1291" s="63" t="s">
        <v>1087</v>
      </c>
      <c r="H1291" s="63" t="s">
        <v>1256</v>
      </c>
      <c r="I1291" s="63" t="s">
        <v>1054</v>
      </c>
      <c r="J1291" s="64">
        <v>10000</v>
      </c>
      <c r="K1291">
        <v>1</v>
      </c>
      <c r="L1291">
        <v>0</v>
      </c>
      <c r="M1291">
        <v>0</v>
      </c>
      <c r="N1291">
        <v>0</v>
      </c>
      <c r="O1291" s="64">
        <v>10000</v>
      </c>
    </row>
    <row r="1292" spans="1:15">
      <c r="A1292" s="63" t="s">
        <v>25</v>
      </c>
      <c r="B1292" s="63" t="s">
        <v>112</v>
      </c>
      <c r="C1292" s="63" t="s">
        <v>1300</v>
      </c>
      <c r="D1292" s="63" t="s">
        <v>1968</v>
      </c>
      <c r="E1292" s="63" t="s">
        <v>1113</v>
      </c>
      <c r="F1292" s="63" t="s">
        <v>1301</v>
      </c>
      <c r="G1292" s="63" t="s">
        <v>1087</v>
      </c>
      <c r="H1292" s="63" t="s">
        <v>1115</v>
      </c>
      <c r="I1292" s="63" t="s">
        <v>1097</v>
      </c>
      <c r="J1292" s="64">
        <v>3000</v>
      </c>
      <c r="K1292">
        <v>0</v>
      </c>
      <c r="L1292">
        <v>1</v>
      </c>
      <c r="M1292">
        <v>0</v>
      </c>
      <c r="N1292">
        <v>0</v>
      </c>
      <c r="O1292" s="64">
        <v>3000</v>
      </c>
    </row>
    <row r="1293" spans="1:15">
      <c r="A1293" s="63" t="s">
        <v>25</v>
      </c>
      <c r="B1293" s="63" t="s">
        <v>112</v>
      </c>
      <c r="C1293" s="63" t="s">
        <v>1319</v>
      </c>
      <c r="D1293" s="63" t="s">
        <v>1274</v>
      </c>
      <c r="E1293" s="63" t="s">
        <v>1275</v>
      </c>
      <c r="F1293" s="63" t="s">
        <v>1320</v>
      </c>
      <c r="G1293" s="63" t="s">
        <v>1087</v>
      </c>
      <c r="H1293" s="63" t="s">
        <v>1277</v>
      </c>
      <c r="I1293" s="63" t="s">
        <v>1054</v>
      </c>
      <c r="J1293" s="64">
        <v>3000</v>
      </c>
      <c r="K1293">
        <v>1</v>
      </c>
      <c r="L1293">
        <v>1</v>
      </c>
      <c r="M1293">
        <v>1</v>
      </c>
      <c r="N1293">
        <v>1</v>
      </c>
      <c r="O1293" s="64">
        <v>12000</v>
      </c>
    </row>
    <row r="1294" spans="1:15">
      <c r="A1294" s="63" t="s">
        <v>25</v>
      </c>
      <c r="B1294" s="63" t="s">
        <v>112</v>
      </c>
      <c r="C1294" s="63" t="s">
        <v>1323</v>
      </c>
      <c r="D1294" s="63" t="s">
        <v>1971</v>
      </c>
      <c r="E1294" s="63" t="s">
        <v>1202</v>
      </c>
      <c r="F1294" s="63" t="s">
        <v>1324</v>
      </c>
      <c r="G1294" s="63" t="s">
        <v>1087</v>
      </c>
      <c r="H1294" s="63" t="s">
        <v>1325</v>
      </c>
      <c r="I1294" s="63" t="s">
        <v>1054</v>
      </c>
      <c r="J1294" s="64">
        <v>3000</v>
      </c>
      <c r="K1294">
        <v>9</v>
      </c>
      <c r="L1294">
        <v>1</v>
      </c>
      <c r="M1294">
        <v>0</v>
      </c>
      <c r="N1294">
        <v>0</v>
      </c>
      <c r="O1294" s="64">
        <v>30000</v>
      </c>
    </row>
    <row r="1295" spans="1:15">
      <c r="A1295" s="63" t="s">
        <v>25</v>
      </c>
      <c r="B1295" s="63" t="s">
        <v>111</v>
      </c>
      <c r="C1295" s="63" t="s">
        <v>1273</v>
      </c>
      <c r="D1295" s="63" t="s">
        <v>1274</v>
      </c>
      <c r="E1295" s="63" t="s">
        <v>1275</v>
      </c>
      <c r="F1295" s="63" t="s">
        <v>1276</v>
      </c>
      <c r="G1295" s="63" t="s">
        <v>1087</v>
      </c>
      <c r="H1295" s="63" t="s">
        <v>1277</v>
      </c>
      <c r="I1295" s="63" t="s">
        <v>1054</v>
      </c>
      <c r="J1295" s="64">
        <v>4000</v>
      </c>
      <c r="K1295">
        <v>8</v>
      </c>
      <c r="L1295">
        <v>8</v>
      </c>
      <c r="M1295">
        <v>0</v>
      </c>
      <c r="N1295">
        <v>0</v>
      </c>
      <c r="O1295" s="64">
        <v>64000</v>
      </c>
    </row>
    <row r="1296" spans="1:15">
      <c r="A1296" s="63" t="s">
        <v>25</v>
      </c>
      <c r="B1296" s="63" t="s">
        <v>111</v>
      </c>
      <c r="C1296" s="63" t="s">
        <v>1090</v>
      </c>
      <c r="D1296" s="63" t="s">
        <v>1913</v>
      </c>
      <c r="E1296" s="63" t="s">
        <v>2002</v>
      </c>
      <c r="F1296" s="63" t="s">
        <v>1091</v>
      </c>
      <c r="G1296" s="63" t="s">
        <v>1087</v>
      </c>
      <c r="H1296" s="63" t="s">
        <v>1092</v>
      </c>
      <c r="I1296" s="63" t="s">
        <v>1054</v>
      </c>
      <c r="J1296" s="64">
        <v>300</v>
      </c>
      <c r="K1296">
        <v>70</v>
      </c>
      <c r="L1296">
        <v>70</v>
      </c>
      <c r="M1296">
        <v>70</v>
      </c>
      <c r="N1296">
        <v>70</v>
      </c>
      <c r="O1296" s="64">
        <v>84000</v>
      </c>
    </row>
    <row r="1297" spans="1:15">
      <c r="A1297" s="63" t="s">
        <v>25</v>
      </c>
      <c r="B1297" s="63" t="s">
        <v>111</v>
      </c>
      <c r="C1297" s="63" t="s">
        <v>1595</v>
      </c>
      <c r="D1297" s="63" t="s">
        <v>1274</v>
      </c>
      <c r="E1297" s="63" t="s">
        <v>1275</v>
      </c>
      <c r="F1297" s="63" t="s">
        <v>1596</v>
      </c>
      <c r="G1297" s="63" t="s">
        <v>1087</v>
      </c>
      <c r="H1297" s="63" t="s">
        <v>1277</v>
      </c>
      <c r="I1297" s="63" t="s">
        <v>1054</v>
      </c>
      <c r="J1297" s="64">
        <v>300</v>
      </c>
      <c r="K1297">
        <v>26</v>
      </c>
      <c r="L1297">
        <v>25</v>
      </c>
      <c r="M1297">
        <v>25</v>
      </c>
      <c r="N1297">
        <v>25</v>
      </c>
      <c r="O1297" s="64">
        <v>30300</v>
      </c>
    </row>
    <row r="1298" spans="1:15">
      <c r="A1298" s="63" t="s">
        <v>25</v>
      </c>
      <c r="B1298" s="63" t="s">
        <v>111</v>
      </c>
      <c r="C1298" s="63" t="s">
        <v>1655</v>
      </c>
      <c r="D1298" s="63" t="s">
        <v>1274</v>
      </c>
      <c r="E1298" s="63" t="s">
        <v>1275</v>
      </c>
      <c r="F1298" s="63" t="s">
        <v>1656</v>
      </c>
      <c r="G1298" s="63" t="s">
        <v>1087</v>
      </c>
      <c r="H1298" s="63" t="s">
        <v>1277</v>
      </c>
      <c r="I1298" s="63" t="s">
        <v>1054</v>
      </c>
      <c r="J1298" s="64">
        <v>600</v>
      </c>
      <c r="K1298">
        <v>20</v>
      </c>
      <c r="L1298">
        <v>20</v>
      </c>
      <c r="M1298">
        <v>15</v>
      </c>
      <c r="N1298">
        <v>15</v>
      </c>
      <c r="O1298" s="64">
        <v>42000</v>
      </c>
    </row>
    <row r="1299" spans="1:15">
      <c r="A1299" s="63" t="s">
        <v>25</v>
      </c>
      <c r="B1299" s="63" t="s">
        <v>111</v>
      </c>
      <c r="C1299" s="63" t="s">
        <v>1597</v>
      </c>
      <c r="D1299" s="63" t="s">
        <v>1253</v>
      </c>
      <c r="E1299" s="63" t="s">
        <v>1254</v>
      </c>
      <c r="F1299" s="63" t="s">
        <v>1598</v>
      </c>
      <c r="G1299" s="63" t="s">
        <v>1087</v>
      </c>
      <c r="H1299" s="63" t="s">
        <v>1256</v>
      </c>
      <c r="I1299" s="63" t="s">
        <v>1054</v>
      </c>
      <c r="J1299" s="64">
        <v>300</v>
      </c>
      <c r="K1299">
        <v>12</v>
      </c>
      <c r="L1299">
        <v>0</v>
      </c>
      <c r="M1299">
        <v>0</v>
      </c>
      <c r="N1299">
        <v>0</v>
      </c>
      <c r="O1299" s="64">
        <v>3600</v>
      </c>
    </row>
    <row r="1300" spans="1:15">
      <c r="A1300" s="63" t="s">
        <v>25</v>
      </c>
      <c r="B1300" s="63" t="s">
        <v>111</v>
      </c>
      <c r="C1300" s="63" t="s">
        <v>1599</v>
      </c>
      <c r="D1300" s="63" t="s">
        <v>1274</v>
      </c>
      <c r="E1300" s="63" t="s">
        <v>1275</v>
      </c>
      <c r="F1300" s="63" t="s">
        <v>1600</v>
      </c>
      <c r="G1300" s="63" t="s">
        <v>1087</v>
      </c>
      <c r="H1300" s="63" t="s">
        <v>1277</v>
      </c>
      <c r="I1300" s="63" t="s">
        <v>1054</v>
      </c>
      <c r="J1300" s="64">
        <v>1000</v>
      </c>
      <c r="K1300">
        <v>4</v>
      </c>
      <c r="L1300">
        <v>0</v>
      </c>
      <c r="M1300">
        <v>0</v>
      </c>
      <c r="N1300">
        <v>4</v>
      </c>
      <c r="O1300" s="64">
        <v>8000</v>
      </c>
    </row>
    <row r="1301" spans="1:15">
      <c r="A1301" s="63" t="s">
        <v>25</v>
      </c>
      <c r="B1301" s="63" t="s">
        <v>111</v>
      </c>
      <c r="C1301" s="63" t="s">
        <v>1601</v>
      </c>
      <c r="D1301" s="63" t="s">
        <v>1227</v>
      </c>
      <c r="E1301" s="63" t="s">
        <v>1050</v>
      </c>
      <c r="F1301" s="63" t="s">
        <v>1602</v>
      </c>
      <c r="G1301" s="63" t="s">
        <v>1058</v>
      </c>
      <c r="H1301" s="63" t="s">
        <v>1229</v>
      </c>
      <c r="I1301" s="63" t="s">
        <v>1054</v>
      </c>
      <c r="J1301" s="64">
        <v>250</v>
      </c>
      <c r="K1301">
        <v>12</v>
      </c>
      <c r="L1301">
        <v>0</v>
      </c>
      <c r="M1301">
        <v>0</v>
      </c>
      <c r="N1301">
        <v>12</v>
      </c>
      <c r="O1301" s="64">
        <v>6000</v>
      </c>
    </row>
    <row r="1302" spans="1:15">
      <c r="A1302" s="63" t="s">
        <v>25</v>
      </c>
      <c r="B1302" s="63" t="s">
        <v>111</v>
      </c>
      <c r="C1302" s="63" t="s">
        <v>1544</v>
      </c>
      <c r="D1302" s="63" t="s">
        <v>1916</v>
      </c>
      <c r="E1302" s="63" t="s">
        <v>1056</v>
      </c>
      <c r="F1302" s="63" t="s">
        <v>1545</v>
      </c>
      <c r="G1302" s="63" t="s">
        <v>1087</v>
      </c>
      <c r="H1302" s="63" t="s">
        <v>1059</v>
      </c>
      <c r="I1302" s="63" t="s">
        <v>1054</v>
      </c>
      <c r="J1302" s="64">
        <v>250</v>
      </c>
      <c r="K1302">
        <v>36</v>
      </c>
      <c r="L1302">
        <v>36</v>
      </c>
      <c r="M1302">
        <v>36</v>
      </c>
      <c r="N1302">
        <v>35</v>
      </c>
      <c r="O1302" s="64">
        <v>35750</v>
      </c>
    </row>
    <row r="1303" spans="1:15">
      <c r="A1303" s="63" t="s">
        <v>25</v>
      </c>
      <c r="B1303" s="63" t="s">
        <v>111</v>
      </c>
      <c r="C1303" s="63" t="s">
        <v>1060</v>
      </c>
      <c r="D1303" s="63" t="s">
        <v>1061</v>
      </c>
      <c r="E1303" s="63" t="s">
        <v>1050</v>
      </c>
      <c r="F1303" s="63" t="s">
        <v>1062</v>
      </c>
      <c r="G1303" s="63" t="s">
        <v>1063</v>
      </c>
      <c r="H1303" s="63" t="s">
        <v>1064</v>
      </c>
      <c r="I1303" s="63" t="s">
        <v>1054</v>
      </c>
      <c r="J1303" s="64">
        <v>300</v>
      </c>
      <c r="K1303">
        <v>10</v>
      </c>
      <c r="L1303">
        <v>10</v>
      </c>
      <c r="M1303">
        <v>10</v>
      </c>
      <c r="N1303">
        <v>10</v>
      </c>
      <c r="O1303" s="64">
        <v>12000</v>
      </c>
    </row>
    <row r="1304" spans="1:15">
      <c r="A1304" s="63" t="s">
        <v>25</v>
      </c>
      <c r="B1304" s="63" t="s">
        <v>111</v>
      </c>
      <c r="C1304" s="63" t="s">
        <v>1049</v>
      </c>
      <c r="D1304" s="63" t="s">
        <v>1965</v>
      </c>
      <c r="E1304" s="63" t="s">
        <v>1050</v>
      </c>
      <c r="F1304" s="63" t="s">
        <v>1051</v>
      </c>
      <c r="G1304" s="63" t="s">
        <v>1052</v>
      </c>
      <c r="H1304" s="63" t="s">
        <v>1053</v>
      </c>
      <c r="I1304" s="63" t="s">
        <v>1054</v>
      </c>
      <c r="J1304" s="64">
        <v>50</v>
      </c>
      <c r="K1304">
        <v>10</v>
      </c>
      <c r="L1304">
        <v>10</v>
      </c>
      <c r="M1304">
        <v>10</v>
      </c>
      <c r="N1304">
        <v>10</v>
      </c>
      <c r="O1304" s="64">
        <v>2000</v>
      </c>
    </row>
    <row r="1305" spans="1:15">
      <c r="A1305" s="63" t="s">
        <v>25</v>
      </c>
      <c r="B1305" s="63" t="s">
        <v>111</v>
      </c>
      <c r="C1305" s="63" t="s">
        <v>1106</v>
      </c>
      <c r="D1305" s="63" t="s">
        <v>1965</v>
      </c>
      <c r="E1305" s="63" t="s">
        <v>1050</v>
      </c>
      <c r="F1305" s="63" t="s">
        <v>1107</v>
      </c>
      <c r="G1305" s="63" t="s">
        <v>1052</v>
      </c>
      <c r="H1305" s="63" t="s">
        <v>1053</v>
      </c>
      <c r="I1305" s="63" t="s">
        <v>1054</v>
      </c>
      <c r="J1305" s="64">
        <v>60</v>
      </c>
      <c r="K1305">
        <v>5</v>
      </c>
      <c r="L1305">
        <v>5</v>
      </c>
      <c r="M1305">
        <v>5</v>
      </c>
      <c r="N1305">
        <v>5</v>
      </c>
      <c r="O1305" s="64">
        <v>1200</v>
      </c>
    </row>
    <row r="1306" spans="1:15">
      <c r="A1306" s="63" t="s">
        <v>25</v>
      </c>
      <c r="B1306" s="63" t="s">
        <v>111</v>
      </c>
      <c r="C1306" s="63" t="s">
        <v>1167</v>
      </c>
      <c r="D1306" s="63" t="s">
        <v>1967</v>
      </c>
      <c r="E1306" s="63" t="s">
        <v>1707</v>
      </c>
      <c r="F1306" s="63" t="s">
        <v>1168</v>
      </c>
      <c r="G1306" s="63" t="s">
        <v>1087</v>
      </c>
      <c r="H1306" s="63" t="s">
        <v>1053</v>
      </c>
      <c r="I1306" s="63" t="s">
        <v>1054</v>
      </c>
      <c r="J1306" s="64">
        <v>2000</v>
      </c>
      <c r="K1306">
        <v>2</v>
      </c>
      <c r="L1306">
        <v>2</v>
      </c>
      <c r="M1306">
        <v>2</v>
      </c>
      <c r="N1306">
        <v>2</v>
      </c>
      <c r="O1306" s="64">
        <v>16000</v>
      </c>
    </row>
    <row r="1307" spans="1:15">
      <c r="A1307" s="63" t="s">
        <v>25</v>
      </c>
      <c r="B1307" s="63" t="s">
        <v>111</v>
      </c>
      <c r="C1307" s="63" t="s">
        <v>1100</v>
      </c>
      <c r="D1307" s="63" t="s">
        <v>1965</v>
      </c>
      <c r="E1307" s="63" t="s">
        <v>1707</v>
      </c>
      <c r="F1307" s="63" t="s">
        <v>1101</v>
      </c>
      <c r="G1307" s="63" t="s">
        <v>1087</v>
      </c>
      <c r="H1307" s="63" t="s">
        <v>1053</v>
      </c>
      <c r="I1307" s="63" t="s">
        <v>1054</v>
      </c>
      <c r="J1307" s="64">
        <v>3000</v>
      </c>
      <c r="K1307">
        <v>3</v>
      </c>
      <c r="L1307">
        <v>4</v>
      </c>
      <c r="M1307">
        <v>4</v>
      </c>
      <c r="N1307">
        <v>3</v>
      </c>
      <c r="O1307" s="64">
        <v>42000</v>
      </c>
    </row>
    <row r="1308" spans="1:15">
      <c r="A1308" s="63" t="s">
        <v>25</v>
      </c>
      <c r="B1308" s="63" t="s">
        <v>111</v>
      </c>
      <c r="C1308" s="63" t="s">
        <v>1073</v>
      </c>
      <c r="D1308" s="63" t="s">
        <v>1966</v>
      </c>
      <c r="E1308" s="63" t="s">
        <v>1050</v>
      </c>
      <c r="F1308" s="63" t="s">
        <v>1074</v>
      </c>
      <c r="G1308" s="63" t="s">
        <v>1058</v>
      </c>
      <c r="H1308" s="63" t="s">
        <v>1199</v>
      </c>
      <c r="I1308" s="63" t="s">
        <v>1054</v>
      </c>
      <c r="J1308" s="64">
        <v>350</v>
      </c>
      <c r="K1308">
        <v>10</v>
      </c>
      <c r="L1308">
        <v>10</v>
      </c>
      <c r="M1308">
        <v>10</v>
      </c>
      <c r="N1308">
        <v>10</v>
      </c>
      <c r="O1308" s="64">
        <v>14000</v>
      </c>
    </row>
    <row r="1309" spans="1:15">
      <c r="A1309" s="63" t="s">
        <v>25</v>
      </c>
      <c r="B1309" s="63" t="s">
        <v>110</v>
      </c>
      <c r="C1309" s="63" t="s">
        <v>1108</v>
      </c>
      <c r="D1309" s="63" t="s">
        <v>1965</v>
      </c>
      <c r="E1309" s="63" t="s">
        <v>1050</v>
      </c>
      <c r="F1309" s="63" t="s">
        <v>1109</v>
      </c>
      <c r="G1309" s="63" t="s">
        <v>1052</v>
      </c>
      <c r="H1309" s="63" t="s">
        <v>1053</v>
      </c>
      <c r="I1309" s="63" t="s">
        <v>1054</v>
      </c>
      <c r="J1309" s="64">
        <v>600</v>
      </c>
      <c r="K1309">
        <v>1</v>
      </c>
      <c r="L1309">
        <v>1</v>
      </c>
      <c r="M1309">
        <v>1</v>
      </c>
      <c r="N1309">
        <v>1</v>
      </c>
      <c r="O1309" s="64">
        <v>2400</v>
      </c>
    </row>
    <row r="1310" spans="1:15">
      <c r="A1310" s="63" t="s">
        <v>25</v>
      </c>
      <c r="B1310" s="63" t="s">
        <v>110</v>
      </c>
      <c r="C1310" s="63" t="s">
        <v>1173</v>
      </c>
      <c r="D1310" s="63" t="s">
        <v>1967</v>
      </c>
      <c r="E1310" s="63" t="s">
        <v>1050</v>
      </c>
      <c r="F1310" s="63" t="s">
        <v>1174</v>
      </c>
      <c r="G1310" s="63" t="s">
        <v>1052</v>
      </c>
      <c r="H1310" s="63" t="s">
        <v>1053</v>
      </c>
      <c r="I1310" s="63" t="s">
        <v>1054</v>
      </c>
      <c r="J1310" s="64">
        <v>400</v>
      </c>
      <c r="K1310">
        <v>1</v>
      </c>
      <c r="L1310">
        <v>0</v>
      </c>
      <c r="M1310">
        <v>0</v>
      </c>
      <c r="N1310">
        <v>0</v>
      </c>
      <c r="O1310" s="64">
        <v>400</v>
      </c>
    </row>
    <row r="1311" spans="1:15">
      <c r="A1311" s="63" t="s">
        <v>25</v>
      </c>
      <c r="B1311" s="63" t="s">
        <v>110</v>
      </c>
      <c r="C1311" s="63" t="s">
        <v>1077</v>
      </c>
      <c r="D1311" s="63" t="s">
        <v>1967</v>
      </c>
      <c r="E1311" s="63" t="s">
        <v>1707</v>
      </c>
      <c r="F1311" s="63" t="s">
        <v>1078</v>
      </c>
      <c r="G1311" s="63" t="s">
        <v>1052</v>
      </c>
      <c r="H1311" s="63" t="s">
        <v>1053</v>
      </c>
      <c r="I1311" s="63" t="s">
        <v>1054</v>
      </c>
      <c r="J1311" s="64">
        <v>500</v>
      </c>
      <c r="K1311">
        <v>10</v>
      </c>
      <c r="L1311">
        <v>10</v>
      </c>
      <c r="M1311">
        <v>10</v>
      </c>
      <c r="N1311">
        <v>10</v>
      </c>
      <c r="O1311" s="64">
        <v>20000</v>
      </c>
    </row>
    <row r="1312" spans="1:15">
      <c r="A1312" s="63" t="s">
        <v>25</v>
      </c>
      <c r="B1312" s="63" t="s">
        <v>110</v>
      </c>
      <c r="C1312" s="63" t="s">
        <v>1071</v>
      </c>
      <c r="D1312" s="63" t="s">
        <v>1965</v>
      </c>
      <c r="E1312" s="63" t="s">
        <v>1707</v>
      </c>
      <c r="F1312" s="63" t="s">
        <v>1072</v>
      </c>
      <c r="G1312" s="63" t="s">
        <v>1052</v>
      </c>
      <c r="H1312" s="63" t="s">
        <v>1053</v>
      </c>
      <c r="I1312" s="63" t="s">
        <v>1054</v>
      </c>
      <c r="J1312" s="64">
        <v>500</v>
      </c>
      <c r="K1312">
        <v>1</v>
      </c>
      <c r="L1312">
        <v>1</v>
      </c>
      <c r="M1312">
        <v>1</v>
      </c>
      <c r="N1312">
        <v>1</v>
      </c>
      <c r="O1312" s="64">
        <v>2000</v>
      </c>
    </row>
    <row r="1313" spans="1:15">
      <c r="A1313" s="63" t="s">
        <v>25</v>
      </c>
      <c r="B1313" s="63" t="s">
        <v>110</v>
      </c>
      <c r="C1313" s="63" t="s">
        <v>1271</v>
      </c>
      <c r="D1313" s="63" t="s">
        <v>1967</v>
      </c>
      <c r="E1313" s="63" t="s">
        <v>1279</v>
      </c>
      <c r="F1313" s="63" t="s">
        <v>1272</v>
      </c>
      <c r="G1313" s="63" t="s">
        <v>1087</v>
      </c>
      <c r="H1313" s="63" t="s">
        <v>1053</v>
      </c>
      <c r="I1313" s="63" t="s">
        <v>1054</v>
      </c>
      <c r="J1313" s="64">
        <v>2000</v>
      </c>
      <c r="K1313">
        <v>1</v>
      </c>
      <c r="L1313">
        <v>0</v>
      </c>
      <c r="M1313">
        <v>0</v>
      </c>
      <c r="N1313">
        <v>0</v>
      </c>
      <c r="O1313" s="64">
        <v>2000</v>
      </c>
    </row>
    <row r="1314" spans="1:15">
      <c r="A1314" s="63" t="s">
        <v>25</v>
      </c>
      <c r="B1314" s="63" t="s">
        <v>110</v>
      </c>
      <c r="C1314" s="63" t="s">
        <v>1175</v>
      </c>
      <c r="D1314" s="63" t="s">
        <v>1965</v>
      </c>
      <c r="E1314" s="63" t="s">
        <v>1050</v>
      </c>
      <c r="F1314" s="63" t="s">
        <v>1176</v>
      </c>
      <c r="G1314" s="63" t="s">
        <v>1087</v>
      </c>
      <c r="H1314" s="63" t="s">
        <v>1053</v>
      </c>
      <c r="I1314" s="63" t="s">
        <v>1054</v>
      </c>
      <c r="J1314" s="64">
        <v>600</v>
      </c>
      <c r="K1314">
        <v>1</v>
      </c>
      <c r="L1314">
        <v>0</v>
      </c>
      <c r="M1314">
        <v>1</v>
      </c>
      <c r="N1314">
        <v>0</v>
      </c>
      <c r="O1314" s="64">
        <v>1200</v>
      </c>
    </row>
    <row r="1315" spans="1:15">
      <c r="A1315" s="63" t="s">
        <v>25</v>
      </c>
      <c r="B1315" s="63" t="s">
        <v>110</v>
      </c>
      <c r="C1315" s="63" t="s">
        <v>1200</v>
      </c>
      <c r="D1315" s="63" t="s">
        <v>1965</v>
      </c>
      <c r="E1315" s="63" t="s">
        <v>1050</v>
      </c>
      <c r="F1315" s="63" t="s">
        <v>1203</v>
      </c>
      <c r="G1315" s="63" t="s">
        <v>1052</v>
      </c>
      <c r="H1315" s="63" t="s">
        <v>1053</v>
      </c>
      <c r="I1315" s="63" t="s">
        <v>1054</v>
      </c>
      <c r="J1315" s="64">
        <v>40</v>
      </c>
      <c r="K1315">
        <v>4</v>
      </c>
      <c r="L1315">
        <v>4</v>
      </c>
      <c r="M1315">
        <v>4</v>
      </c>
      <c r="N1315">
        <v>4</v>
      </c>
      <c r="O1315" s="64">
        <v>640</v>
      </c>
    </row>
    <row r="1316" spans="1:15">
      <c r="A1316" s="63" t="s">
        <v>25</v>
      </c>
      <c r="B1316" s="63" t="s">
        <v>110</v>
      </c>
      <c r="C1316" s="63" t="s">
        <v>1193</v>
      </c>
      <c r="D1316" s="63" t="s">
        <v>1965</v>
      </c>
      <c r="E1316" s="63" t="s">
        <v>1050</v>
      </c>
      <c r="F1316" s="63" t="s">
        <v>1194</v>
      </c>
      <c r="G1316" s="63" t="s">
        <v>1052</v>
      </c>
      <c r="H1316" s="63" t="s">
        <v>1053</v>
      </c>
      <c r="I1316" s="63" t="s">
        <v>1054</v>
      </c>
      <c r="J1316" s="64">
        <v>50</v>
      </c>
      <c r="K1316">
        <v>1</v>
      </c>
      <c r="L1316">
        <v>1</v>
      </c>
      <c r="M1316">
        <v>1</v>
      </c>
      <c r="N1316">
        <v>1</v>
      </c>
      <c r="O1316" s="64">
        <v>200</v>
      </c>
    </row>
    <row r="1317" spans="1:15">
      <c r="A1317" s="63" t="s">
        <v>25</v>
      </c>
      <c r="B1317" s="63" t="s">
        <v>110</v>
      </c>
      <c r="C1317" s="63" t="s">
        <v>1075</v>
      </c>
      <c r="D1317" s="63" t="s">
        <v>1965</v>
      </c>
      <c r="E1317" s="63" t="s">
        <v>1050</v>
      </c>
      <c r="F1317" s="63" t="s">
        <v>1076</v>
      </c>
      <c r="G1317" s="63" t="s">
        <v>1052</v>
      </c>
      <c r="H1317" s="63" t="s">
        <v>1053</v>
      </c>
      <c r="I1317" s="63" t="s">
        <v>1054</v>
      </c>
      <c r="J1317" s="64">
        <v>500</v>
      </c>
      <c r="K1317">
        <v>1</v>
      </c>
      <c r="L1317">
        <v>1</v>
      </c>
      <c r="M1317">
        <v>1</v>
      </c>
      <c r="N1317">
        <v>1</v>
      </c>
      <c r="O1317" s="64">
        <v>2000</v>
      </c>
    </row>
    <row r="1318" spans="1:15">
      <c r="A1318" s="63" t="s">
        <v>25</v>
      </c>
      <c r="B1318" s="63" t="s">
        <v>110</v>
      </c>
      <c r="C1318" s="63" t="s">
        <v>1205</v>
      </c>
      <c r="D1318" s="63" t="s">
        <v>1965</v>
      </c>
      <c r="E1318" s="63" t="s">
        <v>1050</v>
      </c>
      <c r="F1318" s="63" t="s">
        <v>1206</v>
      </c>
      <c r="G1318" s="63" t="s">
        <v>1087</v>
      </c>
      <c r="H1318" s="63" t="s">
        <v>1053</v>
      </c>
      <c r="I1318" s="63" t="s">
        <v>1054</v>
      </c>
      <c r="J1318" s="64">
        <v>300</v>
      </c>
      <c r="K1318">
        <v>1</v>
      </c>
      <c r="L1318">
        <v>1</v>
      </c>
      <c r="M1318">
        <v>1</v>
      </c>
      <c r="N1318">
        <v>1</v>
      </c>
      <c r="O1318" s="64">
        <v>1200</v>
      </c>
    </row>
    <row r="1319" spans="1:15">
      <c r="A1319" s="63" t="s">
        <v>25</v>
      </c>
      <c r="B1319" s="63" t="s">
        <v>110</v>
      </c>
      <c r="C1319" s="63" t="s">
        <v>1211</v>
      </c>
      <c r="D1319" s="63" t="s">
        <v>1965</v>
      </c>
      <c r="E1319" s="63" t="s">
        <v>1050</v>
      </c>
      <c r="F1319" s="63" t="s">
        <v>1212</v>
      </c>
      <c r="G1319" s="63" t="s">
        <v>1087</v>
      </c>
      <c r="H1319" s="63" t="s">
        <v>1053</v>
      </c>
      <c r="I1319" s="63" t="s">
        <v>1054</v>
      </c>
      <c r="J1319" s="64">
        <v>100</v>
      </c>
      <c r="K1319">
        <v>3</v>
      </c>
      <c r="L1319">
        <v>3</v>
      </c>
      <c r="M1319">
        <v>3</v>
      </c>
      <c r="N1319">
        <v>3</v>
      </c>
      <c r="O1319" s="64">
        <v>1200</v>
      </c>
    </row>
    <row r="1320" spans="1:15">
      <c r="A1320" s="63" t="s">
        <v>25</v>
      </c>
      <c r="B1320" s="63" t="s">
        <v>110</v>
      </c>
      <c r="C1320" s="63" t="s">
        <v>1110</v>
      </c>
      <c r="D1320" s="63" t="s">
        <v>1913</v>
      </c>
      <c r="E1320" s="63" t="s">
        <v>2002</v>
      </c>
      <c r="F1320" s="63" t="s">
        <v>1111</v>
      </c>
      <c r="G1320" s="63" t="s">
        <v>1087</v>
      </c>
      <c r="H1320" s="63" t="s">
        <v>1092</v>
      </c>
      <c r="I1320" s="63" t="s">
        <v>1054</v>
      </c>
      <c r="J1320" s="64">
        <v>15</v>
      </c>
      <c r="K1320">
        <v>5</v>
      </c>
      <c r="L1320">
        <v>5</v>
      </c>
      <c r="M1320">
        <v>5</v>
      </c>
      <c r="N1320">
        <v>5</v>
      </c>
      <c r="O1320" s="64">
        <v>300</v>
      </c>
    </row>
    <row r="1321" spans="1:15">
      <c r="A1321" s="63" t="s">
        <v>25</v>
      </c>
      <c r="B1321" s="63" t="s">
        <v>110</v>
      </c>
      <c r="C1321" s="63" t="s">
        <v>1716</v>
      </c>
      <c r="D1321" s="63" t="s">
        <v>1967</v>
      </c>
      <c r="E1321" s="63" t="s">
        <v>1050</v>
      </c>
      <c r="F1321" s="63" t="s">
        <v>1209</v>
      </c>
      <c r="G1321" s="63" t="s">
        <v>1087</v>
      </c>
      <c r="H1321" s="63" t="s">
        <v>1053</v>
      </c>
      <c r="I1321" s="63" t="s">
        <v>1054</v>
      </c>
      <c r="J1321" s="64">
        <v>300</v>
      </c>
      <c r="K1321">
        <v>4</v>
      </c>
      <c r="L1321">
        <v>4</v>
      </c>
      <c r="M1321">
        <v>4</v>
      </c>
      <c r="N1321">
        <v>4</v>
      </c>
      <c r="O1321" s="64">
        <v>4800</v>
      </c>
    </row>
    <row r="1322" spans="1:15">
      <c r="A1322" s="63" t="s">
        <v>25</v>
      </c>
      <c r="B1322" s="63" t="s">
        <v>110</v>
      </c>
      <c r="C1322" s="63" t="s">
        <v>1215</v>
      </c>
      <c r="D1322" s="63" t="s">
        <v>1967</v>
      </c>
      <c r="E1322" s="63" t="s">
        <v>1050</v>
      </c>
      <c r="F1322" s="63" t="s">
        <v>1216</v>
      </c>
      <c r="G1322" s="63" t="s">
        <v>1217</v>
      </c>
      <c r="H1322" s="63" t="s">
        <v>1053</v>
      </c>
      <c r="I1322" s="63" t="s">
        <v>1054</v>
      </c>
      <c r="J1322" s="64">
        <v>200</v>
      </c>
      <c r="K1322">
        <v>1</v>
      </c>
      <c r="L1322">
        <v>1</v>
      </c>
      <c r="M1322">
        <v>1</v>
      </c>
      <c r="N1322">
        <v>1</v>
      </c>
      <c r="O1322" s="64">
        <v>800</v>
      </c>
    </row>
    <row r="1323" spans="1:15">
      <c r="A1323" s="63" t="s">
        <v>25</v>
      </c>
      <c r="B1323" s="63" t="s">
        <v>110</v>
      </c>
      <c r="C1323" s="63" t="s">
        <v>1222</v>
      </c>
      <c r="D1323" s="63" t="s">
        <v>1122</v>
      </c>
      <c r="E1323" s="63" t="s">
        <v>2003</v>
      </c>
      <c r="F1323" s="63" t="s">
        <v>1223</v>
      </c>
      <c r="G1323" s="63" t="s">
        <v>1087</v>
      </c>
      <c r="H1323" s="63" t="s">
        <v>1125</v>
      </c>
      <c r="I1323" s="63" t="s">
        <v>1054</v>
      </c>
      <c r="J1323" s="64">
        <v>700</v>
      </c>
      <c r="K1323">
        <v>0</v>
      </c>
      <c r="L1323">
        <v>1</v>
      </c>
      <c r="M1323">
        <v>0</v>
      </c>
      <c r="N1323">
        <v>0</v>
      </c>
      <c r="O1323" s="64">
        <v>700</v>
      </c>
    </row>
    <row r="1324" spans="1:15">
      <c r="A1324" s="63" t="s">
        <v>25</v>
      </c>
      <c r="B1324" s="63" t="s">
        <v>110</v>
      </c>
      <c r="C1324" s="63" t="s">
        <v>1226</v>
      </c>
      <c r="D1324" s="63" t="s">
        <v>1227</v>
      </c>
      <c r="E1324" s="63" t="s">
        <v>1050</v>
      </c>
      <c r="F1324" s="63" t="s">
        <v>1228</v>
      </c>
      <c r="G1324" s="63" t="s">
        <v>1052</v>
      </c>
      <c r="H1324" s="63" t="s">
        <v>1229</v>
      </c>
      <c r="I1324" s="63" t="s">
        <v>1054</v>
      </c>
      <c r="J1324" s="64">
        <v>600</v>
      </c>
      <c r="K1324">
        <v>1</v>
      </c>
      <c r="L1324">
        <v>0</v>
      </c>
      <c r="M1324">
        <v>1</v>
      </c>
      <c r="N1324">
        <v>0</v>
      </c>
      <c r="O1324" s="64">
        <v>1200</v>
      </c>
    </row>
    <row r="1325" spans="1:15">
      <c r="A1325" s="63" t="s">
        <v>25</v>
      </c>
      <c r="B1325" s="63" t="s">
        <v>110</v>
      </c>
      <c r="C1325" s="63" t="s">
        <v>1534</v>
      </c>
      <c r="D1325" s="63" t="s">
        <v>1906</v>
      </c>
      <c r="E1325" s="63" t="s">
        <v>1067</v>
      </c>
      <c r="F1325" s="63" t="s">
        <v>1535</v>
      </c>
      <c r="G1325" s="63" t="s">
        <v>1058</v>
      </c>
      <c r="H1325" s="63" t="s">
        <v>1070</v>
      </c>
      <c r="I1325" s="63" t="s">
        <v>1054</v>
      </c>
      <c r="J1325" s="64">
        <v>1000</v>
      </c>
      <c r="K1325">
        <v>10</v>
      </c>
      <c r="L1325">
        <v>10</v>
      </c>
      <c r="M1325">
        <v>10</v>
      </c>
      <c r="N1325">
        <v>10</v>
      </c>
      <c r="O1325" s="64">
        <v>40000</v>
      </c>
    </row>
    <row r="1326" spans="1:15">
      <c r="A1326" s="63" t="s">
        <v>25</v>
      </c>
      <c r="B1326" s="63" t="s">
        <v>110</v>
      </c>
      <c r="C1326" s="63" t="s">
        <v>1102</v>
      </c>
      <c r="D1326" s="63" t="s">
        <v>1906</v>
      </c>
      <c r="E1326" s="63" t="s">
        <v>1067</v>
      </c>
      <c r="F1326" s="63" t="s">
        <v>1104</v>
      </c>
      <c r="G1326" s="63" t="s">
        <v>1105</v>
      </c>
      <c r="H1326" s="63" t="s">
        <v>1070</v>
      </c>
      <c r="I1326" s="63" t="s">
        <v>1054</v>
      </c>
      <c r="J1326" s="64">
        <v>200</v>
      </c>
      <c r="K1326">
        <v>30</v>
      </c>
      <c r="L1326">
        <v>30</v>
      </c>
      <c r="M1326">
        <v>30</v>
      </c>
      <c r="N1326">
        <v>30</v>
      </c>
      <c r="O1326" s="64">
        <v>24000</v>
      </c>
    </row>
    <row r="1327" spans="1:15">
      <c r="A1327" s="63" t="s">
        <v>25</v>
      </c>
      <c r="B1327" s="63" t="s">
        <v>110</v>
      </c>
      <c r="C1327" s="63" t="s">
        <v>1065</v>
      </c>
      <c r="D1327" s="63" t="s">
        <v>1906</v>
      </c>
      <c r="E1327" s="63" t="s">
        <v>1067</v>
      </c>
      <c r="F1327" s="63" t="s">
        <v>1068</v>
      </c>
      <c r="G1327" s="63" t="s">
        <v>1069</v>
      </c>
      <c r="H1327" s="63" t="s">
        <v>1070</v>
      </c>
      <c r="I1327" s="63" t="s">
        <v>1054</v>
      </c>
      <c r="J1327" s="64">
        <v>270</v>
      </c>
      <c r="K1327">
        <v>15</v>
      </c>
      <c r="L1327">
        <v>15</v>
      </c>
      <c r="M1327">
        <v>15</v>
      </c>
      <c r="N1327">
        <v>15</v>
      </c>
      <c r="O1327" s="64">
        <v>16200</v>
      </c>
    </row>
    <row r="1328" spans="1:15">
      <c r="A1328" s="63" t="s">
        <v>25</v>
      </c>
      <c r="B1328" s="63" t="s">
        <v>110</v>
      </c>
      <c r="C1328" s="63" t="s">
        <v>1677</v>
      </c>
      <c r="D1328" s="63" t="s">
        <v>1906</v>
      </c>
      <c r="E1328" s="63" t="s">
        <v>1067</v>
      </c>
      <c r="F1328" s="63" t="s">
        <v>1083</v>
      </c>
      <c r="G1328" s="63" t="s">
        <v>1058</v>
      </c>
      <c r="H1328" s="63" t="s">
        <v>1070</v>
      </c>
      <c r="I1328" s="63" t="s">
        <v>1054</v>
      </c>
      <c r="J1328" s="64">
        <v>200</v>
      </c>
      <c r="K1328">
        <v>10</v>
      </c>
      <c r="L1328">
        <v>10</v>
      </c>
      <c r="M1328">
        <v>10</v>
      </c>
      <c r="N1328">
        <v>10</v>
      </c>
      <c r="O1328" s="64">
        <v>8000</v>
      </c>
    </row>
    <row r="1329" spans="1:15">
      <c r="A1329" s="63" t="s">
        <v>25</v>
      </c>
      <c r="B1329" s="63" t="s">
        <v>110</v>
      </c>
      <c r="C1329" s="63" t="s">
        <v>1532</v>
      </c>
      <c r="D1329" s="63" t="s">
        <v>1916</v>
      </c>
      <c r="E1329" s="63" t="s">
        <v>1056</v>
      </c>
      <c r="F1329" s="63" t="s">
        <v>1533</v>
      </c>
      <c r="G1329" s="63" t="s">
        <v>1087</v>
      </c>
      <c r="H1329" s="63" t="s">
        <v>1059</v>
      </c>
      <c r="I1329" s="63" t="s">
        <v>1054</v>
      </c>
      <c r="J1329" s="64">
        <v>400</v>
      </c>
      <c r="K1329">
        <v>3</v>
      </c>
      <c r="L1329">
        <v>3</v>
      </c>
      <c r="M1329">
        <v>3</v>
      </c>
      <c r="N1329">
        <v>3</v>
      </c>
      <c r="O1329" s="64">
        <v>4800</v>
      </c>
    </row>
    <row r="1330" spans="1:15">
      <c r="A1330" s="63" t="s">
        <v>25</v>
      </c>
      <c r="B1330" s="63" t="s">
        <v>110</v>
      </c>
      <c r="C1330" s="63" t="s">
        <v>1128</v>
      </c>
      <c r="D1330" s="63" t="s">
        <v>1906</v>
      </c>
      <c r="E1330" s="63" t="s">
        <v>1067</v>
      </c>
      <c r="F1330" s="63" t="s">
        <v>1129</v>
      </c>
      <c r="G1330" s="63" t="s">
        <v>1081</v>
      </c>
      <c r="H1330" s="63" t="s">
        <v>1070</v>
      </c>
      <c r="I1330" s="63" t="s">
        <v>1054</v>
      </c>
      <c r="J1330" s="64">
        <v>200</v>
      </c>
      <c r="K1330">
        <v>10</v>
      </c>
      <c r="L1330">
        <v>10</v>
      </c>
      <c r="M1330">
        <v>10</v>
      </c>
      <c r="N1330">
        <v>10</v>
      </c>
      <c r="O1330" s="64">
        <v>8000</v>
      </c>
    </row>
    <row r="1331" spans="1:15">
      <c r="A1331" s="63" t="s">
        <v>25</v>
      </c>
      <c r="B1331" s="63" t="s">
        <v>110</v>
      </c>
      <c r="C1331" s="63" t="s">
        <v>1185</v>
      </c>
      <c r="D1331" s="63" t="s">
        <v>1965</v>
      </c>
      <c r="E1331" s="63" t="s">
        <v>1050</v>
      </c>
      <c r="F1331" s="63" t="s">
        <v>1186</v>
      </c>
      <c r="G1331" s="63" t="s">
        <v>1087</v>
      </c>
      <c r="H1331" s="63" t="s">
        <v>1053</v>
      </c>
      <c r="I1331" s="63" t="s">
        <v>1054</v>
      </c>
      <c r="J1331" s="64">
        <v>40</v>
      </c>
      <c r="K1331">
        <v>2</v>
      </c>
      <c r="L1331">
        <v>2</v>
      </c>
      <c r="M1331">
        <v>2</v>
      </c>
      <c r="N1331">
        <v>2</v>
      </c>
      <c r="O1331" s="64">
        <v>320</v>
      </c>
    </row>
    <row r="1332" spans="1:15">
      <c r="A1332" s="63" t="s">
        <v>25</v>
      </c>
      <c r="B1332" s="63" t="s">
        <v>111</v>
      </c>
      <c r="C1332" s="63" t="s">
        <v>1084</v>
      </c>
      <c r="D1332" s="63" t="s">
        <v>1709</v>
      </c>
      <c r="E1332" s="63" t="s">
        <v>1709</v>
      </c>
      <c r="F1332" s="63" t="s">
        <v>1086</v>
      </c>
      <c r="G1332" s="63" t="s">
        <v>1087</v>
      </c>
      <c r="H1332" s="63" t="s">
        <v>1088</v>
      </c>
      <c r="I1332" s="63" t="s">
        <v>1089</v>
      </c>
      <c r="J1332" s="64">
        <v>400</v>
      </c>
      <c r="K1332">
        <v>175</v>
      </c>
      <c r="L1332">
        <v>175</v>
      </c>
      <c r="M1332">
        <v>175</v>
      </c>
      <c r="N1332">
        <v>175</v>
      </c>
      <c r="O1332" s="64">
        <v>280000</v>
      </c>
    </row>
    <row r="1333" spans="1:15">
      <c r="A1333" s="63" t="s">
        <v>25</v>
      </c>
      <c r="B1333" s="63" t="s">
        <v>112</v>
      </c>
      <c r="C1333" s="63" t="s">
        <v>1585</v>
      </c>
      <c r="D1333" s="63" t="s">
        <v>1253</v>
      </c>
      <c r="E1333" s="63" t="s">
        <v>1254</v>
      </c>
      <c r="F1333" s="63" t="s">
        <v>1586</v>
      </c>
      <c r="G1333" s="63" t="s">
        <v>1570</v>
      </c>
      <c r="H1333" s="63" t="s">
        <v>1256</v>
      </c>
      <c r="I1333" s="63" t="s">
        <v>1054</v>
      </c>
      <c r="J1333" s="64">
        <v>1000</v>
      </c>
      <c r="K1333">
        <v>1</v>
      </c>
      <c r="L1333">
        <v>1</v>
      </c>
      <c r="M1333">
        <v>1</v>
      </c>
      <c r="N1333">
        <v>1</v>
      </c>
      <c r="O1333" s="64">
        <v>4000</v>
      </c>
    </row>
    <row r="1334" spans="1:15">
      <c r="A1334" s="63" t="s">
        <v>25</v>
      </c>
      <c r="B1334" s="63" t="s">
        <v>112</v>
      </c>
      <c r="C1334" s="63" t="s">
        <v>1732</v>
      </c>
      <c r="D1334" s="63" t="s">
        <v>1253</v>
      </c>
      <c r="E1334" s="63" t="s">
        <v>1254</v>
      </c>
      <c r="F1334" s="63" t="s">
        <v>1733</v>
      </c>
      <c r="G1334" s="63" t="s">
        <v>1087</v>
      </c>
      <c r="H1334" s="63" t="s">
        <v>1256</v>
      </c>
      <c r="I1334" s="63" t="s">
        <v>1054</v>
      </c>
      <c r="J1334" s="64">
        <v>8000</v>
      </c>
      <c r="K1334">
        <v>3</v>
      </c>
      <c r="L1334">
        <v>0</v>
      </c>
      <c r="M1334">
        <v>0</v>
      </c>
      <c r="N1334">
        <v>0</v>
      </c>
      <c r="O1334" s="64">
        <v>24000</v>
      </c>
    </row>
    <row r="1335" spans="1:15">
      <c r="A1335" s="63" t="s">
        <v>25</v>
      </c>
      <c r="B1335" s="63" t="s">
        <v>112</v>
      </c>
      <c r="C1335" s="63" t="s">
        <v>1734</v>
      </c>
      <c r="D1335" s="63" t="s">
        <v>1253</v>
      </c>
      <c r="E1335" s="63" t="s">
        <v>1254</v>
      </c>
      <c r="F1335" s="63" t="s">
        <v>1735</v>
      </c>
      <c r="G1335" s="63" t="s">
        <v>1087</v>
      </c>
      <c r="H1335" s="63" t="s">
        <v>1256</v>
      </c>
      <c r="I1335" s="63" t="s">
        <v>1054</v>
      </c>
      <c r="J1335" s="64">
        <v>1500</v>
      </c>
      <c r="K1335">
        <v>2</v>
      </c>
      <c r="L1335">
        <v>0</v>
      </c>
      <c r="M1335">
        <v>0</v>
      </c>
      <c r="N1335">
        <v>0</v>
      </c>
      <c r="O1335" s="64">
        <v>3000</v>
      </c>
    </row>
    <row r="1336" spans="1:15">
      <c r="A1336" s="63" t="s">
        <v>25</v>
      </c>
      <c r="B1336" s="63" t="s">
        <v>112</v>
      </c>
      <c r="C1336" s="63" t="s">
        <v>1736</v>
      </c>
      <c r="D1336" s="63" t="s">
        <v>1253</v>
      </c>
      <c r="E1336" s="63" t="s">
        <v>1254</v>
      </c>
      <c r="F1336" s="63" t="s">
        <v>1737</v>
      </c>
      <c r="G1336" s="63" t="s">
        <v>1087</v>
      </c>
      <c r="H1336" s="63" t="s">
        <v>1256</v>
      </c>
      <c r="I1336" s="63" t="s">
        <v>1054</v>
      </c>
      <c r="J1336" s="64">
        <v>2500</v>
      </c>
      <c r="K1336">
        <v>1</v>
      </c>
      <c r="L1336">
        <v>1</v>
      </c>
      <c r="M1336">
        <v>0</v>
      </c>
      <c r="N1336">
        <v>0</v>
      </c>
      <c r="O1336" s="64">
        <v>5000</v>
      </c>
    </row>
    <row r="1337" spans="1:15">
      <c r="A1337" s="63" t="s">
        <v>65</v>
      </c>
      <c r="B1337" s="63" t="s">
        <v>808</v>
      </c>
      <c r="C1337" s="63" t="s">
        <v>1084</v>
      </c>
      <c r="D1337" s="63" t="s">
        <v>1709</v>
      </c>
      <c r="E1337" s="63" t="s">
        <v>1709</v>
      </c>
      <c r="F1337" s="63" t="s">
        <v>1086</v>
      </c>
      <c r="G1337" s="63" t="s">
        <v>1087</v>
      </c>
      <c r="H1337" s="63" t="s">
        <v>1088</v>
      </c>
      <c r="I1337" s="63" t="s">
        <v>1089</v>
      </c>
      <c r="J1337" s="64">
        <v>400</v>
      </c>
      <c r="K1337">
        <v>55</v>
      </c>
      <c r="L1337">
        <v>0</v>
      </c>
      <c r="M1337">
        <v>0</v>
      </c>
      <c r="N1337">
        <v>55</v>
      </c>
      <c r="O1337" s="64">
        <v>44000</v>
      </c>
    </row>
    <row r="1338" spans="1:15">
      <c r="A1338" s="63" t="s">
        <v>67</v>
      </c>
      <c r="B1338" s="63" t="s">
        <v>827</v>
      </c>
      <c r="C1338" s="63" t="s">
        <v>1084</v>
      </c>
      <c r="D1338" s="63" t="s">
        <v>1709</v>
      </c>
      <c r="E1338" s="63" t="s">
        <v>1709</v>
      </c>
      <c r="F1338" s="63" t="s">
        <v>1086</v>
      </c>
      <c r="G1338" s="63" t="s">
        <v>1087</v>
      </c>
      <c r="H1338" s="63" t="s">
        <v>1088</v>
      </c>
      <c r="I1338" s="63" t="s">
        <v>1089</v>
      </c>
      <c r="J1338" s="64">
        <v>400</v>
      </c>
      <c r="K1338">
        <v>45</v>
      </c>
      <c r="L1338">
        <v>45</v>
      </c>
      <c r="M1338">
        <v>45</v>
      </c>
      <c r="N1338">
        <v>45</v>
      </c>
      <c r="O1338" s="64">
        <v>72000</v>
      </c>
    </row>
    <row r="1339" spans="1:15">
      <c r="A1339" s="63" t="s">
        <v>67</v>
      </c>
      <c r="B1339" s="63" t="s">
        <v>827</v>
      </c>
      <c r="C1339" s="63" t="s">
        <v>1106</v>
      </c>
      <c r="D1339" s="63" t="s">
        <v>1965</v>
      </c>
      <c r="E1339" s="63" t="s">
        <v>1050</v>
      </c>
      <c r="F1339" s="63" t="s">
        <v>1107</v>
      </c>
      <c r="G1339" s="63" t="s">
        <v>1052</v>
      </c>
      <c r="H1339" s="63" t="s">
        <v>1053</v>
      </c>
      <c r="I1339" s="63" t="s">
        <v>1054</v>
      </c>
      <c r="J1339" s="64">
        <v>60</v>
      </c>
      <c r="K1339">
        <v>4</v>
      </c>
      <c r="L1339">
        <v>0</v>
      </c>
      <c r="M1339">
        <v>0</v>
      </c>
      <c r="N1339">
        <v>0</v>
      </c>
      <c r="O1339" s="64">
        <v>240</v>
      </c>
    </row>
    <row r="1340" spans="1:15">
      <c r="A1340" s="63" t="s">
        <v>67</v>
      </c>
      <c r="B1340" s="63" t="s">
        <v>827</v>
      </c>
      <c r="C1340" s="63" t="s">
        <v>1060</v>
      </c>
      <c r="D1340" s="63" t="s">
        <v>1061</v>
      </c>
      <c r="E1340" s="63" t="s">
        <v>1050</v>
      </c>
      <c r="F1340" s="63" t="s">
        <v>1062</v>
      </c>
      <c r="G1340" s="63" t="s">
        <v>1063</v>
      </c>
      <c r="H1340" s="63" t="s">
        <v>1064</v>
      </c>
      <c r="I1340" s="63" t="s">
        <v>1054</v>
      </c>
      <c r="J1340" s="64">
        <v>300</v>
      </c>
      <c r="K1340">
        <v>2</v>
      </c>
      <c r="L1340">
        <v>2</v>
      </c>
      <c r="M1340">
        <v>2</v>
      </c>
      <c r="N1340">
        <v>2</v>
      </c>
      <c r="O1340" s="64">
        <v>2400</v>
      </c>
    </row>
    <row r="1341" spans="1:15">
      <c r="A1341" s="63" t="s">
        <v>67</v>
      </c>
      <c r="B1341" s="63" t="s">
        <v>827</v>
      </c>
      <c r="C1341" s="63" t="s">
        <v>1073</v>
      </c>
      <c r="D1341" s="63" t="s">
        <v>1966</v>
      </c>
      <c r="E1341" s="63" t="s">
        <v>1050</v>
      </c>
      <c r="F1341" s="63" t="s">
        <v>1074</v>
      </c>
      <c r="G1341" s="63" t="s">
        <v>1058</v>
      </c>
      <c r="H1341" s="63" t="s">
        <v>1199</v>
      </c>
      <c r="I1341" s="63" t="s">
        <v>1054</v>
      </c>
      <c r="J1341" s="64">
        <v>350</v>
      </c>
      <c r="K1341">
        <v>10</v>
      </c>
      <c r="L1341">
        <v>10</v>
      </c>
      <c r="M1341">
        <v>10</v>
      </c>
      <c r="N1341">
        <v>10</v>
      </c>
      <c r="O1341" s="64">
        <v>14000</v>
      </c>
    </row>
    <row r="1342" spans="1:15">
      <c r="A1342" s="63" t="s">
        <v>67</v>
      </c>
      <c r="B1342" s="63" t="s">
        <v>827</v>
      </c>
      <c r="C1342" s="63" t="s">
        <v>1102</v>
      </c>
      <c r="D1342" s="63" t="s">
        <v>1906</v>
      </c>
      <c r="E1342" s="63" t="s">
        <v>1067</v>
      </c>
      <c r="F1342" s="63" t="s">
        <v>1104</v>
      </c>
      <c r="G1342" s="63" t="s">
        <v>1105</v>
      </c>
      <c r="H1342" s="63" t="s">
        <v>1070</v>
      </c>
      <c r="I1342" s="63" t="s">
        <v>1054</v>
      </c>
      <c r="J1342" s="64">
        <v>200</v>
      </c>
      <c r="K1342">
        <v>8</v>
      </c>
      <c r="L1342">
        <v>8</v>
      </c>
      <c r="M1342">
        <v>8</v>
      </c>
      <c r="N1342">
        <v>8</v>
      </c>
      <c r="O1342" s="64">
        <v>6400</v>
      </c>
    </row>
    <row r="1343" spans="1:15">
      <c r="A1343" s="63" t="s">
        <v>67</v>
      </c>
      <c r="B1343" s="63" t="s">
        <v>827</v>
      </c>
      <c r="C1343" s="63" t="s">
        <v>1075</v>
      </c>
      <c r="D1343" s="63" t="s">
        <v>1965</v>
      </c>
      <c r="E1343" s="63" t="s">
        <v>1050</v>
      </c>
      <c r="F1343" s="63" t="s">
        <v>1076</v>
      </c>
      <c r="G1343" s="63" t="s">
        <v>1052</v>
      </c>
      <c r="H1343" s="63" t="s">
        <v>1053</v>
      </c>
      <c r="I1343" s="63" t="s">
        <v>1054</v>
      </c>
      <c r="J1343" s="64">
        <v>500</v>
      </c>
      <c r="K1343">
        <v>2</v>
      </c>
      <c r="L1343">
        <v>0</v>
      </c>
      <c r="M1343">
        <v>0</v>
      </c>
      <c r="N1343">
        <v>0</v>
      </c>
      <c r="O1343" s="64">
        <v>1000</v>
      </c>
    </row>
    <row r="1344" spans="1:15">
      <c r="A1344" s="63" t="s">
        <v>61</v>
      </c>
      <c r="B1344" s="63" t="s">
        <v>759</v>
      </c>
      <c r="C1344" s="63" t="s">
        <v>1633</v>
      </c>
      <c r="D1344" s="63" t="s">
        <v>1296</v>
      </c>
      <c r="E1344" s="63" t="s">
        <v>1297</v>
      </c>
      <c r="F1344" s="63" t="s">
        <v>1634</v>
      </c>
      <c r="G1344" s="63" t="s">
        <v>1087</v>
      </c>
      <c r="H1344" s="63" t="s">
        <v>1299</v>
      </c>
      <c r="I1344" s="63" t="s">
        <v>1054</v>
      </c>
      <c r="J1344" s="64">
        <v>100</v>
      </c>
      <c r="K1344">
        <v>0</v>
      </c>
      <c r="L1344">
        <v>2</v>
      </c>
      <c r="M1344">
        <v>0</v>
      </c>
      <c r="N1344">
        <v>0</v>
      </c>
      <c r="O1344" s="64">
        <v>200</v>
      </c>
    </row>
    <row r="1345" spans="1:15">
      <c r="A1345" s="63" t="s">
        <v>25</v>
      </c>
      <c r="B1345" s="63" t="s">
        <v>109</v>
      </c>
      <c r="C1345" s="63" t="s">
        <v>1936</v>
      </c>
      <c r="D1345" s="63" t="s">
        <v>1967</v>
      </c>
      <c r="E1345" s="63" t="s">
        <v>1050</v>
      </c>
      <c r="F1345" s="63" t="s">
        <v>1937</v>
      </c>
      <c r="G1345" s="63" t="s">
        <v>1087</v>
      </c>
      <c r="H1345" s="63" t="s">
        <v>1053</v>
      </c>
      <c r="I1345" s="63" t="s">
        <v>1054</v>
      </c>
      <c r="J1345" s="64">
        <v>2500</v>
      </c>
      <c r="K1345">
        <v>100</v>
      </c>
      <c r="L1345">
        <v>0</v>
      </c>
      <c r="M1345">
        <v>0</v>
      </c>
      <c r="N1345">
        <v>0</v>
      </c>
      <c r="O1345" s="64">
        <v>250000</v>
      </c>
    </row>
    <row r="1346" spans="1:15">
      <c r="A1346" s="63" t="s">
        <v>45</v>
      </c>
      <c r="B1346" s="63" t="s">
        <v>587</v>
      </c>
      <c r="C1346" s="63" t="s">
        <v>1938</v>
      </c>
      <c r="D1346" s="63" t="s">
        <v>1894</v>
      </c>
      <c r="E1346" s="63" t="s">
        <v>1939</v>
      </c>
      <c r="F1346" s="63" t="s">
        <v>1940</v>
      </c>
      <c r="G1346" s="63" t="s">
        <v>1087</v>
      </c>
      <c r="H1346" s="63" t="s">
        <v>1851</v>
      </c>
      <c r="I1346" s="63" t="s">
        <v>1941</v>
      </c>
      <c r="J1346" s="64">
        <v>924000</v>
      </c>
      <c r="K1346">
        <v>0</v>
      </c>
      <c r="L1346">
        <v>1</v>
      </c>
      <c r="M1346">
        <v>0</v>
      </c>
      <c r="N1346">
        <v>0</v>
      </c>
      <c r="O1346" s="64">
        <v>924000</v>
      </c>
    </row>
    <row r="1347" spans="1:15">
      <c r="A1347" s="63" t="s">
        <v>37</v>
      </c>
      <c r="B1347" s="63" t="s">
        <v>453</v>
      </c>
      <c r="C1347" s="63" t="s">
        <v>1942</v>
      </c>
      <c r="D1347" s="63" t="s">
        <v>1897</v>
      </c>
      <c r="E1347" s="63" t="s">
        <v>1135</v>
      </c>
      <c r="F1347" s="63" t="s">
        <v>1943</v>
      </c>
      <c r="G1347" s="63" t="s">
        <v>1087</v>
      </c>
      <c r="H1347" s="63" t="s">
        <v>1896</v>
      </c>
      <c r="I1347" s="63" t="s">
        <v>1944</v>
      </c>
      <c r="J1347" s="64">
        <v>25000</v>
      </c>
      <c r="K1347">
        <v>1</v>
      </c>
      <c r="L1347">
        <v>1</v>
      </c>
      <c r="M1347">
        <v>1</v>
      </c>
      <c r="N1347">
        <v>1</v>
      </c>
      <c r="O1347" s="64">
        <v>100000</v>
      </c>
    </row>
    <row r="1348" spans="1:15">
      <c r="A1348" s="63" t="s">
        <v>49</v>
      </c>
      <c r="B1348" s="63" t="s">
        <v>632</v>
      </c>
      <c r="C1348" s="63" t="s">
        <v>1945</v>
      </c>
      <c r="D1348" s="63" t="s">
        <v>1915</v>
      </c>
      <c r="E1348" s="63" t="s">
        <v>2020</v>
      </c>
      <c r="F1348" s="63" t="s">
        <v>1946</v>
      </c>
      <c r="G1348" s="63" t="s">
        <v>1081</v>
      </c>
      <c r="H1348" s="63" t="s">
        <v>1914</v>
      </c>
      <c r="I1348" s="63" t="s">
        <v>1947</v>
      </c>
      <c r="J1348" s="64">
        <v>1000</v>
      </c>
      <c r="K1348">
        <v>50</v>
      </c>
      <c r="L1348">
        <v>50</v>
      </c>
      <c r="M1348">
        <v>50</v>
      </c>
      <c r="N1348">
        <v>50</v>
      </c>
      <c r="O1348" s="64">
        <v>200000</v>
      </c>
    </row>
    <row r="1349" spans="1:15">
      <c r="A1349" s="63" t="s">
        <v>49</v>
      </c>
      <c r="B1349" s="63" t="s">
        <v>626</v>
      </c>
      <c r="C1349" s="63" t="s">
        <v>1948</v>
      </c>
      <c r="D1349" s="63" t="s">
        <v>1900</v>
      </c>
      <c r="E1349" s="63" t="s">
        <v>2021</v>
      </c>
      <c r="F1349" s="63" t="s">
        <v>1949</v>
      </c>
      <c r="G1349" s="63" t="s">
        <v>1087</v>
      </c>
      <c r="H1349" s="63" t="s">
        <v>1899</v>
      </c>
      <c r="I1349" s="63" t="s">
        <v>1950</v>
      </c>
      <c r="J1349" s="64">
        <v>500000</v>
      </c>
      <c r="K1349">
        <v>0</v>
      </c>
      <c r="L1349">
        <v>1</v>
      </c>
      <c r="M1349">
        <v>0</v>
      </c>
      <c r="N1349">
        <v>0</v>
      </c>
      <c r="O1349" s="64">
        <v>500000</v>
      </c>
    </row>
    <row r="1350" spans="1:15">
      <c r="A1350" s="63" t="s">
        <v>49</v>
      </c>
      <c r="B1350" s="63" t="s">
        <v>626</v>
      </c>
      <c r="C1350" s="63" t="s">
        <v>1951</v>
      </c>
      <c r="D1350" s="63" t="s">
        <v>1952</v>
      </c>
      <c r="E1350" s="63" t="s">
        <v>2022</v>
      </c>
      <c r="F1350" s="63" t="s">
        <v>1953</v>
      </c>
      <c r="G1350" s="63" t="s">
        <v>1087</v>
      </c>
      <c r="H1350" s="63" t="s">
        <v>1901</v>
      </c>
      <c r="I1350" s="63" t="s">
        <v>1954</v>
      </c>
      <c r="J1350" s="64">
        <v>100000</v>
      </c>
      <c r="K1350">
        <v>0</v>
      </c>
      <c r="L1350">
        <v>1</v>
      </c>
      <c r="M1350">
        <v>0</v>
      </c>
      <c r="N1350">
        <v>0</v>
      </c>
      <c r="O1350" s="64">
        <v>100000</v>
      </c>
    </row>
    <row r="1351" spans="1:15">
      <c r="A1351" s="63" t="s">
        <v>49</v>
      </c>
      <c r="B1351" s="63" t="s">
        <v>632</v>
      </c>
      <c r="C1351" s="63" t="s">
        <v>1955</v>
      </c>
      <c r="D1351" s="63" t="s">
        <v>1908</v>
      </c>
      <c r="E1351" s="63" t="s">
        <v>2023</v>
      </c>
      <c r="F1351" s="63" t="s">
        <v>1956</v>
      </c>
      <c r="G1351" s="63" t="s">
        <v>1087</v>
      </c>
      <c r="H1351" s="63" t="s">
        <v>1907</v>
      </c>
      <c r="I1351" s="63" t="s">
        <v>1957</v>
      </c>
      <c r="J1351" s="64">
        <v>300000</v>
      </c>
      <c r="K1351">
        <v>0</v>
      </c>
      <c r="L1351">
        <v>1</v>
      </c>
      <c r="M1351">
        <v>0</v>
      </c>
      <c r="N1351">
        <v>0</v>
      </c>
      <c r="O1351" s="64">
        <v>300000</v>
      </c>
    </row>
    <row r="1352" spans="1:15">
      <c r="A1352" s="63" t="s">
        <v>49</v>
      </c>
      <c r="B1352" s="63" t="s">
        <v>632</v>
      </c>
      <c r="C1352" s="63" t="s">
        <v>1958</v>
      </c>
      <c r="D1352" s="63" t="s">
        <v>1911</v>
      </c>
      <c r="E1352" s="63" t="s">
        <v>2024</v>
      </c>
      <c r="F1352" s="63" t="s">
        <v>1959</v>
      </c>
      <c r="G1352" s="63" t="s">
        <v>1087</v>
      </c>
      <c r="H1352" s="63" t="s">
        <v>1910</v>
      </c>
      <c r="I1352" s="63" t="s">
        <v>1960</v>
      </c>
      <c r="J1352" s="64">
        <v>100000</v>
      </c>
      <c r="K1352">
        <v>0</v>
      </c>
      <c r="L1352">
        <v>1</v>
      </c>
      <c r="M1352">
        <v>0</v>
      </c>
      <c r="N1352">
        <v>0</v>
      </c>
      <c r="O1352" s="64">
        <v>100000</v>
      </c>
    </row>
    <row r="1353" spans="1:15">
      <c r="A1353" s="63" t="s">
        <v>49</v>
      </c>
      <c r="B1353" s="63" t="s">
        <v>635</v>
      </c>
      <c r="C1353" s="63" t="s">
        <v>1392</v>
      </c>
      <c r="D1353" s="63" t="s">
        <v>1393</v>
      </c>
      <c r="E1353" s="63" t="s">
        <v>2010</v>
      </c>
      <c r="F1353" s="63" t="s">
        <v>1395</v>
      </c>
      <c r="G1353" s="63" t="s">
        <v>1087</v>
      </c>
      <c r="H1353" s="63" t="s">
        <v>1396</v>
      </c>
      <c r="I1353" s="63" t="s">
        <v>1089</v>
      </c>
      <c r="J1353" s="64">
        <v>10000</v>
      </c>
      <c r="K1353">
        <v>75</v>
      </c>
      <c r="L1353">
        <v>75</v>
      </c>
      <c r="M1353">
        <v>75</v>
      </c>
      <c r="N1353">
        <v>75</v>
      </c>
      <c r="O1353" s="64">
        <v>3000000</v>
      </c>
    </row>
    <row r="1354" spans="1:15">
      <c r="A1354" s="63" t="s">
        <v>71</v>
      </c>
      <c r="B1354" s="63" t="s">
        <v>863</v>
      </c>
      <c r="C1354" s="63" t="s">
        <v>1282</v>
      </c>
      <c r="D1354" s="63" t="s">
        <v>1974</v>
      </c>
      <c r="E1354" s="63" t="s">
        <v>1283</v>
      </c>
      <c r="F1354" s="63" t="s">
        <v>1283</v>
      </c>
      <c r="G1354" s="63" t="s">
        <v>1087</v>
      </c>
      <c r="H1354" s="63" t="s">
        <v>1284</v>
      </c>
      <c r="I1354" s="63" t="s">
        <v>1089</v>
      </c>
      <c r="J1354" s="64">
        <v>11500000</v>
      </c>
      <c r="K1354">
        <v>0</v>
      </c>
      <c r="L1354">
        <v>0</v>
      </c>
      <c r="M1354">
        <v>1</v>
      </c>
      <c r="N1354">
        <v>0</v>
      </c>
      <c r="O1354" s="64">
        <v>11500000</v>
      </c>
    </row>
    <row r="1355" spans="1:15">
      <c r="A1355" s="63" t="s">
        <v>51</v>
      </c>
      <c r="B1355" s="63" t="s">
        <v>663</v>
      </c>
      <c r="C1355" s="63" t="s">
        <v>1102</v>
      </c>
      <c r="D1355" s="63" t="s">
        <v>1906</v>
      </c>
      <c r="E1355" s="63" t="s">
        <v>1067</v>
      </c>
      <c r="F1355" s="63" t="s">
        <v>1104</v>
      </c>
      <c r="G1355" s="63" t="s">
        <v>1105</v>
      </c>
      <c r="H1355" s="63" t="s">
        <v>1070</v>
      </c>
      <c r="I1355" s="63" t="s">
        <v>1054</v>
      </c>
      <c r="J1355" s="64">
        <v>200</v>
      </c>
      <c r="K1355">
        <v>200</v>
      </c>
      <c r="L1355">
        <v>200</v>
      </c>
      <c r="M1355">
        <v>200</v>
      </c>
      <c r="N1355">
        <v>200</v>
      </c>
      <c r="O1355" s="64">
        <v>160000</v>
      </c>
    </row>
    <row r="1356" spans="1:15">
      <c r="A1356" s="63" t="s">
        <v>51</v>
      </c>
      <c r="B1356" s="63" t="s">
        <v>663</v>
      </c>
      <c r="C1356" s="63" t="s">
        <v>1065</v>
      </c>
      <c r="D1356" s="63" t="s">
        <v>1906</v>
      </c>
      <c r="E1356" s="63" t="s">
        <v>1067</v>
      </c>
      <c r="F1356" s="63" t="s">
        <v>1068</v>
      </c>
      <c r="G1356" s="63" t="s">
        <v>1069</v>
      </c>
      <c r="H1356" s="63" t="s">
        <v>1070</v>
      </c>
      <c r="I1356" s="63" t="s">
        <v>1054</v>
      </c>
      <c r="J1356" s="64">
        <v>270</v>
      </c>
      <c r="K1356">
        <v>60</v>
      </c>
      <c r="L1356">
        <v>67</v>
      </c>
      <c r="M1356">
        <v>67</v>
      </c>
      <c r="N1356">
        <v>77</v>
      </c>
      <c r="O1356" s="64">
        <v>73170</v>
      </c>
    </row>
    <row r="1357" spans="1:15">
      <c r="A1357" s="63" t="s">
        <v>51</v>
      </c>
      <c r="B1357" s="63" t="s">
        <v>663</v>
      </c>
      <c r="C1357" s="63" t="s">
        <v>1677</v>
      </c>
      <c r="D1357" s="63" t="s">
        <v>1906</v>
      </c>
      <c r="E1357" s="63" t="s">
        <v>1067</v>
      </c>
      <c r="F1357" s="63" t="s">
        <v>1083</v>
      </c>
      <c r="G1357" s="63" t="s">
        <v>1058</v>
      </c>
      <c r="H1357" s="63" t="s">
        <v>1070</v>
      </c>
      <c r="I1357" s="63" t="s">
        <v>1054</v>
      </c>
      <c r="J1357" s="64">
        <v>200</v>
      </c>
      <c r="K1357">
        <v>40</v>
      </c>
      <c r="L1357">
        <v>40</v>
      </c>
      <c r="M1357">
        <v>40</v>
      </c>
      <c r="N1357">
        <v>40</v>
      </c>
      <c r="O1357" s="64">
        <v>32000</v>
      </c>
    </row>
    <row r="1358" spans="1:15">
      <c r="A1358" s="63" t="s">
        <v>51</v>
      </c>
      <c r="B1358" s="63" t="s">
        <v>663</v>
      </c>
      <c r="C1358" s="63" t="s">
        <v>1534</v>
      </c>
      <c r="D1358" s="63" t="s">
        <v>1906</v>
      </c>
      <c r="E1358" s="63" t="s">
        <v>1067</v>
      </c>
      <c r="F1358" s="63" t="s">
        <v>1535</v>
      </c>
      <c r="G1358" s="63" t="s">
        <v>1058</v>
      </c>
      <c r="H1358" s="63" t="s">
        <v>1070</v>
      </c>
      <c r="I1358" s="63" t="s">
        <v>1054</v>
      </c>
      <c r="J1358" s="64">
        <v>1000</v>
      </c>
      <c r="K1358">
        <v>10</v>
      </c>
      <c r="L1358">
        <v>10</v>
      </c>
      <c r="M1358">
        <v>10</v>
      </c>
      <c r="N1358">
        <v>10</v>
      </c>
      <c r="O1358" s="64">
        <v>40000</v>
      </c>
    </row>
    <row r="1359" spans="1:15">
      <c r="A1359" s="63" t="s">
        <v>51</v>
      </c>
      <c r="B1359" s="63" t="s">
        <v>663</v>
      </c>
      <c r="C1359" s="63" t="s">
        <v>1128</v>
      </c>
      <c r="D1359" s="63" t="s">
        <v>1906</v>
      </c>
      <c r="E1359" s="63" t="s">
        <v>1067</v>
      </c>
      <c r="F1359" s="63" t="s">
        <v>1129</v>
      </c>
      <c r="G1359" s="63" t="s">
        <v>1081</v>
      </c>
      <c r="H1359" s="63" t="s">
        <v>1070</v>
      </c>
      <c r="I1359" s="63" t="s">
        <v>1054</v>
      </c>
      <c r="J1359" s="64">
        <v>200</v>
      </c>
      <c r="K1359">
        <v>10</v>
      </c>
      <c r="L1359">
        <v>10</v>
      </c>
      <c r="M1359">
        <v>10</v>
      </c>
      <c r="N1359">
        <v>10</v>
      </c>
      <c r="O1359" s="64">
        <v>8000</v>
      </c>
    </row>
    <row r="1360" spans="1:15">
      <c r="A1360" s="63" t="s">
        <v>51</v>
      </c>
      <c r="B1360" s="63" t="s">
        <v>663</v>
      </c>
      <c r="C1360" s="63" t="s">
        <v>1431</v>
      </c>
      <c r="D1360" s="63" t="s">
        <v>1906</v>
      </c>
      <c r="E1360" s="63" t="s">
        <v>1067</v>
      </c>
      <c r="F1360" s="63" t="s">
        <v>1432</v>
      </c>
      <c r="G1360" s="63" t="s">
        <v>1058</v>
      </c>
      <c r="H1360" s="63" t="s">
        <v>1070</v>
      </c>
      <c r="I1360" s="63" t="s">
        <v>1054</v>
      </c>
      <c r="J1360" s="64">
        <v>600</v>
      </c>
      <c r="K1360">
        <v>15</v>
      </c>
      <c r="L1360">
        <v>15</v>
      </c>
      <c r="M1360">
        <v>15</v>
      </c>
      <c r="N1360">
        <v>15</v>
      </c>
      <c r="O1360" s="64">
        <v>36000</v>
      </c>
    </row>
    <row r="1361" spans="1:15">
      <c r="A1361" s="63" t="s">
        <v>49</v>
      </c>
      <c r="B1361" s="63" t="s">
        <v>632</v>
      </c>
      <c r="C1361" s="63" t="s">
        <v>1079</v>
      </c>
      <c r="D1361" s="63" t="s">
        <v>1906</v>
      </c>
      <c r="E1361" s="63" t="s">
        <v>1067</v>
      </c>
      <c r="F1361" s="63" t="s">
        <v>1080</v>
      </c>
      <c r="G1361" s="63" t="s">
        <v>1081</v>
      </c>
      <c r="H1361" s="63" t="s">
        <v>1070</v>
      </c>
      <c r="I1361" s="63" t="s">
        <v>1054</v>
      </c>
      <c r="J1361" s="64">
        <v>120</v>
      </c>
      <c r="K1361">
        <v>50</v>
      </c>
      <c r="L1361">
        <v>50</v>
      </c>
      <c r="M1361">
        <v>50</v>
      </c>
      <c r="N1361">
        <v>50</v>
      </c>
      <c r="O1361" s="64">
        <v>24000</v>
      </c>
    </row>
    <row r="1362" spans="1:15">
      <c r="A1362" s="63" t="s">
        <v>25</v>
      </c>
      <c r="B1362" s="63" t="s">
        <v>110</v>
      </c>
      <c r="C1362" s="63" t="s">
        <v>1389</v>
      </c>
      <c r="D1362" s="63" t="s">
        <v>1906</v>
      </c>
      <c r="E1362" s="63" t="s">
        <v>1067</v>
      </c>
      <c r="F1362" s="63" t="s">
        <v>1390</v>
      </c>
      <c r="G1362" s="63" t="s">
        <v>1391</v>
      </c>
      <c r="H1362" s="63" t="s">
        <v>1070</v>
      </c>
      <c r="I1362" s="63" t="s">
        <v>1054</v>
      </c>
      <c r="J1362" s="64">
        <v>100</v>
      </c>
      <c r="K1362">
        <v>30</v>
      </c>
      <c r="L1362">
        <v>30</v>
      </c>
      <c r="M1362">
        <v>30</v>
      </c>
      <c r="N1362">
        <v>30</v>
      </c>
      <c r="O1362" s="64">
        <v>12000</v>
      </c>
    </row>
    <row r="1363" spans="1:15">
      <c r="A1363" s="63" t="s">
        <v>25</v>
      </c>
      <c r="B1363" s="63" t="s">
        <v>110</v>
      </c>
      <c r="C1363" s="63" t="s">
        <v>1431</v>
      </c>
      <c r="D1363" s="63" t="s">
        <v>1906</v>
      </c>
      <c r="E1363" s="63" t="s">
        <v>1067</v>
      </c>
      <c r="F1363" s="63" t="s">
        <v>1432</v>
      </c>
      <c r="G1363" s="63" t="s">
        <v>1058</v>
      </c>
      <c r="H1363" s="63" t="s">
        <v>1070</v>
      </c>
      <c r="I1363" s="63" t="s">
        <v>1054</v>
      </c>
      <c r="J1363" s="64">
        <v>600</v>
      </c>
      <c r="K1363">
        <v>15</v>
      </c>
      <c r="L1363">
        <v>15</v>
      </c>
      <c r="M1363">
        <v>15</v>
      </c>
      <c r="N1363">
        <v>15</v>
      </c>
      <c r="O1363" s="64">
        <v>36000</v>
      </c>
    </row>
    <row r="1364" spans="1:15">
      <c r="A1364" s="63" t="s">
        <v>41</v>
      </c>
      <c r="B1364" s="63" t="s">
        <v>530</v>
      </c>
      <c r="C1364" s="63" t="s">
        <v>1102</v>
      </c>
      <c r="D1364" s="63" t="s">
        <v>1906</v>
      </c>
      <c r="E1364" s="63" t="s">
        <v>1067</v>
      </c>
      <c r="F1364" s="63" t="s">
        <v>1104</v>
      </c>
      <c r="G1364" s="63" t="s">
        <v>1105</v>
      </c>
      <c r="H1364" s="63" t="s">
        <v>1070</v>
      </c>
      <c r="I1364" s="63" t="s">
        <v>1054</v>
      </c>
      <c r="J1364" s="64">
        <v>200</v>
      </c>
      <c r="K1364">
        <v>5</v>
      </c>
      <c r="L1364">
        <v>5</v>
      </c>
      <c r="M1364">
        <v>5</v>
      </c>
      <c r="N1364">
        <v>5</v>
      </c>
      <c r="O1364" s="64">
        <v>4000</v>
      </c>
    </row>
    <row r="1365" spans="1:15">
      <c r="A1365" s="63" t="s">
        <v>41</v>
      </c>
      <c r="B1365" s="63" t="s">
        <v>530</v>
      </c>
      <c r="C1365" s="63" t="s">
        <v>1677</v>
      </c>
      <c r="D1365" s="63" t="s">
        <v>1906</v>
      </c>
      <c r="E1365" s="63" t="s">
        <v>1067</v>
      </c>
      <c r="F1365" s="63" t="s">
        <v>1083</v>
      </c>
      <c r="G1365" s="63" t="s">
        <v>1058</v>
      </c>
      <c r="H1365" s="63" t="s">
        <v>1070</v>
      </c>
      <c r="I1365" s="63" t="s">
        <v>1054</v>
      </c>
      <c r="J1365" s="64">
        <v>200</v>
      </c>
      <c r="K1365">
        <v>5</v>
      </c>
      <c r="L1365">
        <v>5</v>
      </c>
      <c r="M1365">
        <v>5</v>
      </c>
      <c r="N1365">
        <v>5</v>
      </c>
      <c r="O1365" s="64">
        <v>4000</v>
      </c>
    </row>
    <row r="1366" spans="1:15">
      <c r="A1366" s="63" t="s">
        <v>41</v>
      </c>
      <c r="B1366" s="63" t="s">
        <v>530</v>
      </c>
      <c r="C1366" s="63" t="s">
        <v>1065</v>
      </c>
      <c r="D1366" s="63" t="s">
        <v>1906</v>
      </c>
      <c r="E1366" s="63" t="s">
        <v>1067</v>
      </c>
      <c r="F1366" s="63" t="s">
        <v>1068</v>
      </c>
      <c r="G1366" s="63" t="s">
        <v>1069</v>
      </c>
      <c r="H1366" s="63" t="s">
        <v>1070</v>
      </c>
      <c r="I1366" s="63" t="s">
        <v>1054</v>
      </c>
      <c r="J1366" s="64">
        <v>270</v>
      </c>
      <c r="K1366">
        <v>10</v>
      </c>
      <c r="L1366">
        <v>10</v>
      </c>
      <c r="M1366">
        <v>10</v>
      </c>
      <c r="N1366">
        <v>10</v>
      </c>
      <c r="O1366" s="64">
        <v>10800</v>
      </c>
    </row>
    <row r="1367" spans="1:15">
      <c r="A1367" s="63" t="s">
        <v>41</v>
      </c>
      <c r="B1367" s="63" t="s">
        <v>530</v>
      </c>
      <c r="C1367" s="63" t="s">
        <v>1128</v>
      </c>
      <c r="D1367" s="63" t="s">
        <v>1906</v>
      </c>
      <c r="E1367" s="63" t="s">
        <v>1067</v>
      </c>
      <c r="F1367" s="63" t="s">
        <v>1129</v>
      </c>
      <c r="G1367" s="63" t="s">
        <v>1081</v>
      </c>
      <c r="H1367" s="63" t="s">
        <v>1070</v>
      </c>
      <c r="I1367" s="63" t="s">
        <v>1054</v>
      </c>
      <c r="J1367" s="64">
        <v>200</v>
      </c>
      <c r="K1367">
        <v>7</v>
      </c>
      <c r="L1367">
        <v>7</v>
      </c>
      <c r="M1367">
        <v>7</v>
      </c>
      <c r="N1367">
        <v>7</v>
      </c>
      <c r="O1367" s="64">
        <v>5600</v>
      </c>
    </row>
    <row r="1368" spans="1:15">
      <c r="A1368" s="63" t="s">
        <v>41</v>
      </c>
      <c r="B1368" s="63" t="s">
        <v>530</v>
      </c>
      <c r="C1368" s="63" t="s">
        <v>1126</v>
      </c>
      <c r="D1368" s="63" t="s">
        <v>1906</v>
      </c>
      <c r="E1368" s="63" t="s">
        <v>1067</v>
      </c>
      <c r="F1368" s="63" t="s">
        <v>1127</v>
      </c>
      <c r="G1368" s="63" t="s">
        <v>1058</v>
      </c>
      <c r="H1368" s="63" t="s">
        <v>1070</v>
      </c>
      <c r="I1368" s="63" t="s">
        <v>1054</v>
      </c>
      <c r="J1368" s="64">
        <v>100</v>
      </c>
      <c r="K1368">
        <v>5</v>
      </c>
      <c r="L1368">
        <v>5</v>
      </c>
      <c r="M1368">
        <v>5</v>
      </c>
      <c r="N1368">
        <v>5</v>
      </c>
      <c r="O1368" s="64">
        <v>2000</v>
      </c>
    </row>
    <row r="1369" spans="1:15">
      <c r="A1369" s="63" t="s">
        <v>41</v>
      </c>
      <c r="B1369" s="63" t="s">
        <v>530</v>
      </c>
      <c r="C1369" s="63" t="s">
        <v>1431</v>
      </c>
      <c r="D1369" s="63" t="s">
        <v>1906</v>
      </c>
      <c r="E1369" s="63" t="s">
        <v>1067</v>
      </c>
      <c r="F1369" s="63" t="s">
        <v>1432</v>
      </c>
      <c r="G1369" s="63" t="s">
        <v>1058</v>
      </c>
      <c r="H1369" s="63" t="s">
        <v>1070</v>
      </c>
      <c r="I1369" s="63" t="s">
        <v>1054</v>
      </c>
      <c r="J1369" s="64">
        <v>600</v>
      </c>
      <c r="K1369">
        <v>5</v>
      </c>
      <c r="L1369">
        <v>5</v>
      </c>
      <c r="M1369">
        <v>5</v>
      </c>
      <c r="N1369">
        <v>5</v>
      </c>
      <c r="O1369" s="64">
        <v>12000</v>
      </c>
    </row>
    <row r="1370" spans="1:15">
      <c r="A1370" s="63" t="s">
        <v>41</v>
      </c>
      <c r="B1370" s="63" t="s">
        <v>530</v>
      </c>
      <c r="C1370" s="63" t="s">
        <v>1261</v>
      </c>
      <c r="D1370" s="63" t="s">
        <v>1906</v>
      </c>
      <c r="E1370" s="63" t="s">
        <v>1067</v>
      </c>
      <c r="F1370" s="63" t="s">
        <v>1262</v>
      </c>
      <c r="G1370" s="63" t="s">
        <v>1217</v>
      </c>
      <c r="H1370" s="63" t="s">
        <v>1070</v>
      </c>
      <c r="I1370" s="63" t="s">
        <v>1054</v>
      </c>
      <c r="J1370" s="64">
        <v>200</v>
      </c>
      <c r="K1370">
        <v>10</v>
      </c>
      <c r="L1370">
        <v>10</v>
      </c>
      <c r="M1370">
        <v>10</v>
      </c>
      <c r="N1370">
        <v>10</v>
      </c>
      <c r="O1370" s="64">
        <v>8000</v>
      </c>
    </row>
    <row r="1371" spans="1:15">
      <c r="A1371" s="63" t="s">
        <v>41</v>
      </c>
      <c r="B1371" s="63" t="s">
        <v>530</v>
      </c>
      <c r="C1371" s="63" t="s">
        <v>1421</v>
      </c>
      <c r="D1371" s="63" t="s">
        <v>1906</v>
      </c>
      <c r="E1371" s="63" t="s">
        <v>1067</v>
      </c>
      <c r="F1371" s="63" t="s">
        <v>1422</v>
      </c>
      <c r="G1371" s="63" t="s">
        <v>1217</v>
      </c>
      <c r="H1371" s="63" t="s">
        <v>1070</v>
      </c>
      <c r="I1371" s="63" t="s">
        <v>1054</v>
      </c>
      <c r="J1371" s="64">
        <v>200</v>
      </c>
      <c r="K1371">
        <v>5</v>
      </c>
      <c r="L1371">
        <v>5</v>
      </c>
      <c r="M1371">
        <v>5</v>
      </c>
      <c r="N1371">
        <v>5</v>
      </c>
      <c r="O1371" s="64">
        <v>4000</v>
      </c>
    </row>
    <row r="1372" spans="1:15">
      <c r="A1372" s="63" t="s">
        <v>51</v>
      </c>
      <c r="B1372" s="63" t="s">
        <v>663</v>
      </c>
      <c r="C1372" s="63" t="s">
        <v>1354</v>
      </c>
      <c r="D1372" s="63" t="s">
        <v>1913</v>
      </c>
      <c r="E1372" s="63" t="s">
        <v>2002</v>
      </c>
      <c r="F1372" s="63" t="s">
        <v>1355</v>
      </c>
      <c r="G1372" s="63" t="s">
        <v>1058</v>
      </c>
      <c r="H1372" s="63" t="s">
        <v>1092</v>
      </c>
      <c r="I1372" s="63" t="s">
        <v>1054</v>
      </c>
      <c r="J1372" s="64">
        <v>300</v>
      </c>
      <c r="K1372">
        <v>20</v>
      </c>
      <c r="L1372">
        <v>20</v>
      </c>
      <c r="M1372">
        <v>20</v>
      </c>
      <c r="N1372">
        <v>20</v>
      </c>
      <c r="O1372" s="64">
        <v>24000</v>
      </c>
    </row>
    <row r="1373" spans="1:15">
      <c r="A1373" s="63" t="s">
        <v>51</v>
      </c>
      <c r="B1373" s="63" t="s">
        <v>663</v>
      </c>
      <c r="C1373" s="63" t="s">
        <v>1263</v>
      </c>
      <c r="D1373" s="63" t="s">
        <v>1913</v>
      </c>
      <c r="E1373" s="63" t="s">
        <v>2002</v>
      </c>
      <c r="F1373" s="63" t="s">
        <v>1264</v>
      </c>
      <c r="G1373" s="63" t="s">
        <v>1058</v>
      </c>
      <c r="H1373" s="63" t="s">
        <v>1092</v>
      </c>
      <c r="I1373" s="63" t="s">
        <v>1054</v>
      </c>
      <c r="J1373" s="64">
        <v>400</v>
      </c>
      <c r="K1373">
        <v>20</v>
      </c>
      <c r="L1373">
        <v>20</v>
      </c>
      <c r="M1373">
        <v>20</v>
      </c>
      <c r="N1373">
        <v>20</v>
      </c>
      <c r="O1373" s="64">
        <v>32000</v>
      </c>
    </row>
    <row r="1374" spans="1:15">
      <c r="A1374" s="63" t="s">
        <v>51</v>
      </c>
      <c r="B1374" s="63" t="s">
        <v>663</v>
      </c>
      <c r="C1374" s="63" t="s">
        <v>1542</v>
      </c>
      <c r="D1374" s="63" t="s">
        <v>1913</v>
      </c>
      <c r="E1374" s="63" t="s">
        <v>2002</v>
      </c>
      <c r="F1374" s="63" t="s">
        <v>1543</v>
      </c>
      <c r="G1374" s="63" t="s">
        <v>1058</v>
      </c>
      <c r="H1374" s="63" t="s">
        <v>1092</v>
      </c>
      <c r="I1374" s="63" t="s">
        <v>1054</v>
      </c>
      <c r="J1374" s="64">
        <v>300</v>
      </c>
      <c r="K1374">
        <v>32</v>
      </c>
      <c r="L1374">
        <v>32</v>
      </c>
      <c r="M1374">
        <v>32</v>
      </c>
      <c r="N1374">
        <v>32</v>
      </c>
      <c r="O1374" s="64">
        <v>38400</v>
      </c>
    </row>
    <row r="1375" spans="1:15">
      <c r="A1375" s="63" t="s">
        <v>49</v>
      </c>
      <c r="B1375" s="63" t="s">
        <v>635</v>
      </c>
      <c r="C1375" s="63" t="s">
        <v>1500</v>
      </c>
      <c r="D1375" s="63" t="s">
        <v>1497</v>
      </c>
      <c r="E1375" s="63" t="s">
        <v>2015</v>
      </c>
      <c r="F1375" s="63" t="s">
        <v>1501</v>
      </c>
      <c r="G1375" s="63" t="s">
        <v>1081</v>
      </c>
      <c r="H1375" s="63" t="s">
        <v>1499</v>
      </c>
      <c r="I1375" s="63" t="s">
        <v>1054</v>
      </c>
      <c r="J1375" s="64">
        <v>400</v>
      </c>
      <c r="K1375">
        <v>45</v>
      </c>
      <c r="L1375">
        <v>45</v>
      </c>
      <c r="M1375">
        <v>45</v>
      </c>
      <c r="N1375">
        <v>40</v>
      </c>
      <c r="O1375" s="64">
        <v>70000</v>
      </c>
    </row>
    <row r="1376" spans="1:15">
      <c r="A1376" s="63" t="s">
        <v>49</v>
      </c>
      <c r="B1376" s="63" t="s">
        <v>635</v>
      </c>
      <c r="C1376" s="63" t="s">
        <v>1508</v>
      </c>
      <c r="D1376" s="63" t="s">
        <v>1497</v>
      </c>
      <c r="E1376" s="63" t="s">
        <v>2015</v>
      </c>
      <c r="F1376" s="63" t="s">
        <v>1509</v>
      </c>
      <c r="G1376" s="63" t="s">
        <v>1052</v>
      </c>
      <c r="H1376" s="63" t="s">
        <v>1499</v>
      </c>
      <c r="I1376" s="63" t="s">
        <v>1054</v>
      </c>
      <c r="J1376" s="64">
        <v>2000</v>
      </c>
      <c r="K1376">
        <v>20</v>
      </c>
      <c r="L1376">
        <v>20</v>
      </c>
      <c r="M1376">
        <v>20</v>
      </c>
      <c r="N1376">
        <v>20</v>
      </c>
      <c r="O1376" s="64">
        <v>160000</v>
      </c>
    </row>
    <row r="1377" spans="1:15">
      <c r="A1377" s="63" t="s">
        <v>49</v>
      </c>
      <c r="B1377" s="63" t="s">
        <v>632</v>
      </c>
      <c r="C1377" s="63" t="s">
        <v>1055</v>
      </c>
      <c r="D1377" s="63" t="s">
        <v>1916</v>
      </c>
      <c r="E1377" s="63" t="s">
        <v>1056</v>
      </c>
      <c r="F1377" s="63" t="s">
        <v>1057</v>
      </c>
      <c r="G1377" s="63" t="s">
        <v>1058</v>
      </c>
      <c r="H1377" s="63" t="s">
        <v>1059</v>
      </c>
      <c r="I1377" s="63" t="s">
        <v>1054</v>
      </c>
      <c r="J1377" s="64">
        <v>850</v>
      </c>
      <c r="K1377">
        <v>180</v>
      </c>
      <c r="L1377">
        <v>180</v>
      </c>
      <c r="M1377">
        <v>178</v>
      </c>
      <c r="N1377">
        <v>178</v>
      </c>
      <c r="O1377" s="64">
        <v>608600</v>
      </c>
    </row>
    <row r="1378" spans="1:15">
      <c r="A1378" s="63" t="s">
        <v>25</v>
      </c>
      <c r="B1378" s="63" t="s">
        <v>110</v>
      </c>
      <c r="C1378" s="63" t="s">
        <v>1962</v>
      </c>
      <c r="D1378" s="63" t="s">
        <v>1909</v>
      </c>
      <c r="E1378" s="63" t="s">
        <v>2025</v>
      </c>
      <c r="F1378" s="63" t="s">
        <v>1963</v>
      </c>
      <c r="G1378" s="63" t="s">
        <v>1087</v>
      </c>
      <c r="H1378" s="63" t="s">
        <v>1856</v>
      </c>
      <c r="I1378" s="63" t="s">
        <v>1961</v>
      </c>
      <c r="J1378" s="64">
        <v>100000</v>
      </c>
      <c r="K1378">
        <v>1</v>
      </c>
      <c r="L1378">
        <v>0</v>
      </c>
      <c r="M1378">
        <v>0</v>
      </c>
      <c r="N1378">
        <v>0</v>
      </c>
      <c r="O1378" s="64">
        <v>100000</v>
      </c>
    </row>
    <row r="1379" spans="1:15">
      <c r="A1379" s="63" t="s">
        <v>33</v>
      </c>
      <c r="B1379" s="63" t="s">
        <v>392</v>
      </c>
      <c r="C1379" s="63" t="s">
        <v>1975</v>
      </c>
      <c r="D1379" s="63" t="s">
        <v>1840</v>
      </c>
      <c r="E1379" s="63" t="s">
        <v>1939</v>
      </c>
      <c r="F1379" s="63" t="s">
        <v>1840</v>
      </c>
      <c r="G1379" s="63" t="s">
        <v>1087</v>
      </c>
      <c r="H1379" s="63" t="s">
        <v>1839</v>
      </c>
      <c r="I1379" s="63" t="s">
        <v>1976</v>
      </c>
      <c r="J1379" s="64">
        <v>920400</v>
      </c>
      <c r="K1379">
        <v>0</v>
      </c>
      <c r="L1379">
        <v>3</v>
      </c>
      <c r="N1379">
        <v>0</v>
      </c>
      <c r="O1379" s="64">
        <v>2761200</v>
      </c>
    </row>
    <row r="1380" spans="1:15">
      <c r="A1380" s="63" t="s">
        <v>77</v>
      </c>
      <c r="B1380" s="63" t="s">
        <v>889</v>
      </c>
      <c r="C1380" s="63" t="s">
        <v>1302</v>
      </c>
      <c r="D1380" s="63" t="s">
        <v>1303</v>
      </c>
      <c r="E1380" s="63" t="s">
        <v>1304</v>
      </c>
      <c r="F1380" s="63" t="s">
        <v>1305</v>
      </c>
      <c r="G1380" s="63" t="s">
        <v>1087</v>
      </c>
      <c r="H1380" s="63" t="s">
        <v>1306</v>
      </c>
      <c r="I1380" s="63" t="s">
        <v>1097</v>
      </c>
      <c r="J1380" s="64">
        <v>14000</v>
      </c>
      <c r="K1380">
        <v>0</v>
      </c>
      <c r="L1380">
        <v>1</v>
      </c>
      <c r="M1380">
        <v>0</v>
      </c>
      <c r="N1380">
        <v>0</v>
      </c>
      <c r="O1380" s="64">
        <v>14000</v>
      </c>
    </row>
    <row r="1381" spans="1:15">
      <c r="A1381" s="63" t="s">
        <v>79</v>
      </c>
      <c r="B1381" s="63" t="s">
        <v>927</v>
      </c>
      <c r="C1381" s="63" t="s">
        <v>1302</v>
      </c>
      <c r="D1381" s="63" t="s">
        <v>1303</v>
      </c>
      <c r="E1381" s="63" t="s">
        <v>1304</v>
      </c>
      <c r="F1381" s="63" t="s">
        <v>1305</v>
      </c>
      <c r="G1381" s="63" t="s">
        <v>1087</v>
      </c>
      <c r="H1381" s="63" t="s">
        <v>1306</v>
      </c>
      <c r="I1381" s="63" t="s">
        <v>1097</v>
      </c>
      <c r="J1381" s="64">
        <v>14000</v>
      </c>
      <c r="K1381">
        <v>0</v>
      </c>
      <c r="L1381">
        <v>1</v>
      </c>
      <c r="M1381">
        <v>0</v>
      </c>
      <c r="N1381">
        <v>0</v>
      </c>
      <c r="O1381" s="64">
        <v>14000</v>
      </c>
    </row>
    <row r="1382" spans="1:15">
      <c r="A1382" s="63" t="s">
        <v>41</v>
      </c>
      <c r="B1382" s="63" t="s">
        <v>530</v>
      </c>
      <c r="C1382" s="63" t="s">
        <v>1727</v>
      </c>
      <c r="D1382" s="63" t="s">
        <v>1728</v>
      </c>
      <c r="E1382" s="63" t="s">
        <v>2026</v>
      </c>
      <c r="F1382" s="63" t="s">
        <v>1729</v>
      </c>
      <c r="G1382" s="63" t="s">
        <v>1087</v>
      </c>
      <c r="H1382" s="63" t="s">
        <v>1730</v>
      </c>
      <c r="I1382" s="63" t="s">
        <v>1089</v>
      </c>
      <c r="J1382" s="64">
        <v>350000</v>
      </c>
      <c r="K1382">
        <v>0</v>
      </c>
      <c r="L1382">
        <v>0</v>
      </c>
      <c r="M1382">
        <v>1</v>
      </c>
      <c r="N1382">
        <v>0</v>
      </c>
      <c r="O1382" s="64">
        <v>350000</v>
      </c>
    </row>
    <row r="1383" spans="1:15">
      <c r="A1383" s="63" t="s">
        <v>25</v>
      </c>
      <c r="B1383" s="63" t="s">
        <v>112</v>
      </c>
      <c r="C1383" s="63" t="s">
        <v>1738</v>
      </c>
      <c r="D1383" s="63" t="s">
        <v>1253</v>
      </c>
      <c r="E1383" s="63" t="s">
        <v>1254</v>
      </c>
      <c r="F1383" s="63" t="s">
        <v>1739</v>
      </c>
      <c r="G1383" s="63" t="s">
        <v>1087</v>
      </c>
      <c r="H1383" s="63" t="s">
        <v>1256</v>
      </c>
      <c r="I1383" s="63" t="s">
        <v>1054</v>
      </c>
      <c r="J1383" s="64">
        <v>2500</v>
      </c>
      <c r="K1383">
        <v>1</v>
      </c>
      <c r="L1383">
        <v>1</v>
      </c>
      <c r="M1383">
        <v>0</v>
      </c>
      <c r="N1383">
        <v>0</v>
      </c>
      <c r="O1383" s="64">
        <v>5000</v>
      </c>
    </row>
    <row r="1384" spans="1:15">
      <c r="A1384" s="63" t="s">
        <v>39</v>
      </c>
      <c r="B1384" s="63" t="s">
        <v>504</v>
      </c>
      <c r="C1384" s="63" t="s">
        <v>1461</v>
      </c>
      <c r="D1384" s="63" t="s">
        <v>1462</v>
      </c>
      <c r="E1384" s="63" t="s">
        <v>2013</v>
      </c>
      <c r="F1384" s="63" t="s">
        <v>1463</v>
      </c>
      <c r="G1384" s="63" t="s">
        <v>1087</v>
      </c>
      <c r="H1384" s="63" t="s">
        <v>1464</v>
      </c>
      <c r="I1384" s="63" t="s">
        <v>1097</v>
      </c>
      <c r="J1384" s="64">
        <v>10000</v>
      </c>
      <c r="K1384">
        <v>0</v>
      </c>
      <c r="L1384">
        <v>2</v>
      </c>
      <c r="M1384">
        <v>0</v>
      </c>
      <c r="N1384">
        <v>0</v>
      </c>
      <c r="O1384" s="64">
        <v>20000</v>
      </c>
    </row>
    <row r="1385" spans="1:15">
      <c r="A1385" s="63" t="s">
        <v>27</v>
      </c>
      <c r="B1385" s="63" t="s">
        <v>162</v>
      </c>
      <c r="C1385" s="63" t="s">
        <v>1703</v>
      </c>
      <c r="D1385" s="63" t="s">
        <v>1227</v>
      </c>
      <c r="E1385" s="63" t="s">
        <v>1143</v>
      </c>
      <c r="F1385" s="63" t="s">
        <v>1705</v>
      </c>
      <c r="G1385" s="63" t="s">
        <v>1087</v>
      </c>
      <c r="H1385" s="63" t="s">
        <v>1229</v>
      </c>
      <c r="I1385" s="63" t="s">
        <v>1054</v>
      </c>
      <c r="J1385" s="64">
        <v>2500</v>
      </c>
      <c r="K1385">
        <v>6</v>
      </c>
      <c r="L1385">
        <v>0</v>
      </c>
      <c r="M1385">
        <v>0</v>
      </c>
      <c r="N1385">
        <v>0</v>
      </c>
      <c r="O1385" s="64">
        <v>15000</v>
      </c>
    </row>
    <row r="1386" spans="1:15">
      <c r="A1386" s="63" t="s">
        <v>57</v>
      </c>
      <c r="B1386" s="63" t="s">
        <v>684</v>
      </c>
      <c r="C1386" s="63" t="s">
        <v>2027</v>
      </c>
      <c r="D1386" s="63" t="s">
        <v>1911</v>
      </c>
      <c r="E1386" s="63" t="s">
        <v>1911</v>
      </c>
      <c r="F1386" s="63" t="s">
        <v>2028</v>
      </c>
      <c r="G1386" s="63" t="s">
        <v>1087</v>
      </c>
      <c r="H1386" s="63" t="s">
        <v>1910</v>
      </c>
      <c r="I1386" s="63" t="s">
        <v>1960</v>
      </c>
      <c r="J1386" s="64">
        <v>100</v>
      </c>
      <c r="K1386">
        <v>0</v>
      </c>
      <c r="L1386">
        <v>50</v>
      </c>
      <c r="M1386">
        <v>50</v>
      </c>
      <c r="N1386">
        <v>50</v>
      </c>
      <c r="O1386" s="64">
        <v>15000</v>
      </c>
    </row>
    <row r="1387" spans="1:15">
      <c r="A1387" s="63" t="s">
        <v>57</v>
      </c>
      <c r="B1387" s="63" t="s">
        <v>690</v>
      </c>
      <c r="C1387" s="63" t="s">
        <v>2027</v>
      </c>
      <c r="D1387" s="63" t="s">
        <v>1911</v>
      </c>
      <c r="E1387" s="63" t="s">
        <v>1911</v>
      </c>
      <c r="F1387" s="63" t="s">
        <v>2028</v>
      </c>
      <c r="G1387" s="63" t="s">
        <v>1087</v>
      </c>
      <c r="H1387" s="63" t="s">
        <v>1910</v>
      </c>
      <c r="I1387" s="63" t="s">
        <v>1960</v>
      </c>
      <c r="J1387" s="64">
        <v>100</v>
      </c>
      <c r="K1387">
        <v>0</v>
      </c>
      <c r="L1387">
        <v>250</v>
      </c>
      <c r="M1387">
        <v>100</v>
      </c>
      <c r="N1387">
        <v>50</v>
      </c>
      <c r="O1387" s="64">
        <v>40000</v>
      </c>
    </row>
    <row r="1388" spans="1:15">
      <c r="A1388" s="63" t="s">
        <v>55</v>
      </c>
      <c r="B1388" s="63" t="s">
        <v>247</v>
      </c>
      <c r="C1388" s="63" t="s">
        <v>1265</v>
      </c>
      <c r="D1388" s="63" t="s">
        <v>1912</v>
      </c>
      <c r="E1388" s="63" t="s">
        <v>1266</v>
      </c>
      <c r="F1388" s="63" t="s">
        <v>1267</v>
      </c>
      <c r="G1388" s="63" t="s">
        <v>1087</v>
      </c>
      <c r="H1388" s="63" t="s">
        <v>1268</v>
      </c>
      <c r="I1388" s="63" t="s">
        <v>1054</v>
      </c>
      <c r="J1388" s="64">
        <v>1000</v>
      </c>
      <c r="K1388">
        <v>0</v>
      </c>
      <c r="L1388">
        <v>250</v>
      </c>
      <c r="M1388">
        <v>250</v>
      </c>
      <c r="N1388">
        <v>0</v>
      </c>
      <c r="O1388" s="64">
        <v>500000</v>
      </c>
    </row>
    <row r="1389" spans="1:15">
      <c r="A1389" s="63" t="s">
        <v>55</v>
      </c>
      <c r="B1389" s="63" t="s">
        <v>247</v>
      </c>
      <c r="C1389" s="63" t="s">
        <v>1456</v>
      </c>
      <c r="D1389" s="63" t="s">
        <v>1227</v>
      </c>
      <c r="E1389" s="63" t="s">
        <v>1279</v>
      </c>
      <c r="F1389" s="63" t="s">
        <v>1665</v>
      </c>
      <c r="G1389" s="63" t="s">
        <v>1087</v>
      </c>
      <c r="H1389" s="63" t="s">
        <v>1229</v>
      </c>
      <c r="I1389" s="63" t="s">
        <v>2029</v>
      </c>
      <c r="J1389" s="64">
        <v>100</v>
      </c>
      <c r="K1389">
        <v>0</v>
      </c>
      <c r="L1389">
        <v>250</v>
      </c>
      <c r="M1389">
        <v>250</v>
      </c>
      <c r="N1389">
        <v>0</v>
      </c>
      <c r="O1389" s="64">
        <v>50000</v>
      </c>
    </row>
    <row r="1390" spans="1:15">
      <c r="A1390" s="63" t="s">
        <v>55</v>
      </c>
      <c r="B1390" s="63" t="s">
        <v>247</v>
      </c>
      <c r="C1390" s="63" t="s">
        <v>1049</v>
      </c>
      <c r="D1390" s="63" t="s">
        <v>1965</v>
      </c>
      <c r="E1390" s="63" t="s">
        <v>1050</v>
      </c>
      <c r="F1390" s="63" t="s">
        <v>1051</v>
      </c>
      <c r="G1390" s="63" t="s">
        <v>1052</v>
      </c>
      <c r="H1390" s="63" t="s">
        <v>1053</v>
      </c>
      <c r="I1390" s="63" t="s">
        <v>1054</v>
      </c>
      <c r="J1390" s="64">
        <v>50</v>
      </c>
      <c r="K1390">
        <v>0</v>
      </c>
      <c r="L1390">
        <v>1</v>
      </c>
      <c r="M1390">
        <v>1</v>
      </c>
      <c r="N1390">
        <v>0</v>
      </c>
      <c r="O1390" s="64">
        <v>100</v>
      </c>
    </row>
    <row r="1391" spans="1:15">
      <c r="A1391" s="63" t="s">
        <v>55</v>
      </c>
      <c r="B1391" s="63" t="s">
        <v>247</v>
      </c>
      <c r="C1391" s="63" t="s">
        <v>2031</v>
      </c>
      <c r="D1391" s="63" t="s">
        <v>1911</v>
      </c>
      <c r="E1391" s="63" t="s">
        <v>1911</v>
      </c>
      <c r="F1391" s="63" t="s">
        <v>2032</v>
      </c>
      <c r="G1391" s="63" t="s">
        <v>1087</v>
      </c>
      <c r="H1391" s="63" t="s">
        <v>1910</v>
      </c>
      <c r="I1391" s="63" t="s">
        <v>2033</v>
      </c>
      <c r="J1391" s="64">
        <v>500</v>
      </c>
      <c r="K1391">
        <v>0</v>
      </c>
      <c r="L1391">
        <v>250</v>
      </c>
      <c r="M1391">
        <v>250</v>
      </c>
      <c r="N1391">
        <v>0</v>
      </c>
      <c r="O1391" s="64">
        <v>250000</v>
      </c>
    </row>
    <row r="1392" spans="1:15">
      <c r="A1392" s="63" t="s">
        <v>55</v>
      </c>
      <c r="B1392" s="63" t="s">
        <v>247</v>
      </c>
      <c r="C1392" s="63" t="s">
        <v>2034</v>
      </c>
      <c r="D1392" s="63" t="s">
        <v>2035</v>
      </c>
      <c r="E1392" s="63" t="s">
        <v>1135</v>
      </c>
      <c r="F1392" s="63" t="s">
        <v>2036</v>
      </c>
      <c r="G1392" s="63" t="s">
        <v>1087</v>
      </c>
      <c r="H1392" s="63" t="s">
        <v>1138</v>
      </c>
      <c r="I1392" s="63" t="s">
        <v>2037</v>
      </c>
      <c r="J1392" s="64">
        <v>1000</v>
      </c>
      <c r="K1392">
        <v>0</v>
      </c>
      <c r="L1392">
        <v>8</v>
      </c>
      <c r="M1392">
        <v>0</v>
      </c>
      <c r="N1392">
        <v>0</v>
      </c>
      <c r="O1392" s="64">
        <v>8000</v>
      </c>
    </row>
    <row r="1393" spans="1:15">
      <c r="A1393" s="63" t="s">
        <v>55</v>
      </c>
      <c r="B1393" s="63" t="s">
        <v>247</v>
      </c>
      <c r="C1393" s="63" t="s">
        <v>1073</v>
      </c>
      <c r="D1393" s="63" t="s">
        <v>2030</v>
      </c>
      <c r="E1393" s="63" t="s">
        <v>1050</v>
      </c>
      <c r="F1393" s="63" t="s">
        <v>1074</v>
      </c>
      <c r="G1393" s="63" t="s">
        <v>1058</v>
      </c>
      <c r="H1393" s="63" t="s">
        <v>1053</v>
      </c>
      <c r="I1393" s="63" t="s">
        <v>1054</v>
      </c>
      <c r="J1393" s="64">
        <v>350</v>
      </c>
      <c r="K1393">
        <v>0</v>
      </c>
      <c r="L1393">
        <v>200</v>
      </c>
      <c r="M1393">
        <v>200</v>
      </c>
      <c r="N1393">
        <v>0</v>
      </c>
      <c r="O1393" s="64">
        <v>140000</v>
      </c>
    </row>
    <row r="1394" spans="1:15">
      <c r="A1394" s="63" t="s">
        <v>55</v>
      </c>
      <c r="B1394" s="63" t="s">
        <v>247</v>
      </c>
      <c r="C1394" s="63" t="s">
        <v>1065</v>
      </c>
      <c r="D1394" s="63" t="s">
        <v>1906</v>
      </c>
      <c r="E1394" s="63" t="s">
        <v>1066</v>
      </c>
      <c r="F1394" s="63" t="s">
        <v>1068</v>
      </c>
      <c r="G1394" s="63" t="s">
        <v>1069</v>
      </c>
      <c r="H1394" s="63" t="s">
        <v>1070</v>
      </c>
      <c r="I1394" s="63" t="s">
        <v>1054</v>
      </c>
      <c r="J1394" s="64">
        <v>270</v>
      </c>
      <c r="K1394">
        <v>0</v>
      </c>
      <c r="L1394">
        <v>1</v>
      </c>
      <c r="M1394">
        <v>1</v>
      </c>
      <c r="N1394">
        <v>0</v>
      </c>
      <c r="O1394" s="64">
        <v>540</v>
      </c>
    </row>
    <row r="1395" spans="1:15">
      <c r="A1395" s="63" t="s">
        <v>55</v>
      </c>
      <c r="B1395" s="63" t="s">
        <v>247</v>
      </c>
      <c r="C1395" s="63" t="s">
        <v>1108</v>
      </c>
      <c r="D1395" s="63" t="s">
        <v>2030</v>
      </c>
      <c r="E1395" s="63" t="s">
        <v>1050</v>
      </c>
      <c r="F1395" s="63" t="s">
        <v>1109</v>
      </c>
      <c r="G1395" s="63" t="s">
        <v>1052</v>
      </c>
      <c r="H1395" s="63" t="s">
        <v>1053</v>
      </c>
      <c r="I1395" s="63" t="s">
        <v>1054</v>
      </c>
      <c r="J1395" s="64">
        <v>600</v>
      </c>
      <c r="K1395">
        <v>0</v>
      </c>
      <c r="L1395">
        <v>1</v>
      </c>
      <c r="M1395">
        <v>1</v>
      </c>
      <c r="N1395">
        <v>0</v>
      </c>
      <c r="O1395" s="64">
        <v>1200</v>
      </c>
    </row>
    <row r="1396" spans="1:15">
      <c r="A1396" s="63" t="s">
        <v>55</v>
      </c>
      <c r="B1396" s="63" t="s">
        <v>247</v>
      </c>
      <c r="C1396" s="63" t="s">
        <v>1079</v>
      </c>
      <c r="D1396" s="63" t="s">
        <v>1906</v>
      </c>
      <c r="E1396" s="63" t="s">
        <v>1066</v>
      </c>
      <c r="F1396" s="63" t="s">
        <v>1080</v>
      </c>
      <c r="G1396" s="63" t="s">
        <v>1081</v>
      </c>
      <c r="H1396" s="63" t="s">
        <v>1070</v>
      </c>
      <c r="I1396" s="63" t="s">
        <v>1054</v>
      </c>
      <c r="J1396" s="64">
        <v>120</v>
      </c>
      <c r="K1396">
        <v>0</v>
      </c>
      <c r="L1396">
        <v>1</v>
      </c>
      <c r="M1396">
        <v>1</v>
      </c>
      <c r="N1396">
        <v>0</v>
      </c>
      <c r="O1396" s="64">
        <v>240</v>
      </c>
    </row>
    <row r="1397" spans="1:15">
      <c r="A1397" s="63" t="s">
        <v>55</v>
      </c>
      <c r="B1397" s="63" t="s">
        <v>247</v>
      </c>
      <c r="C1397" s="63" t="s">
        <v>1218</v>
      </c>
      <c r="D1397" s="63" t="s">
        <v>2030</v>
      </c>
      <c r="E1397" s="63" t="s">
        <v>1050</v>
      </c>
      <c r="F1397" s="63" t="s">
        <v>1219</v>
      </c>
      <c r="G1397" s="63" t="s">
        <v>1087</v>
      </c>
      <c r="H1397" s="63" t="s">
        <v>1053</v>
      </c>
      <c r="I1397" s="63" t="s">
        <v>1054</v>
      </c>
      <c r="J1397" s="64">
        <v>100</v>
      </c>
      <c r="K1397">
        <v>0</v>
      </c>
      <c r="L1397">
        <v>200</v>
      </c>
      <c r="M1397">
        <v>0</v>
      </c>
      <c r="N1397">
        <v>0</v>
      </c>
      <c r="O1397" s="64">
        <v>20000</v>
      </c>
    </row>
    <row r="1398" spans="1:15">
      <c r="A1398" s="63" t="s">
        <v>25</v>
      </c>
      <c r="B1398" s="63" t="s">
        <v>111</v>
      </c>
      <c r="C1398" s="63" t="s">
        <v>2051</v>
      </c>
      <c r="D1398" s="63"/>
      <c r="E1398" s="63"/>
      <c r="F1398" s="63" t="s">
        <v>2052</v>
      </c>
      <c r="G1398" s="63" t="s">
        <v>2053</v>
      </c>
      <c r="H1398" s="63"/>
      <c r="I1398" s="63"/>
      <c r="J1398" s="64">
        <v>700000</v>
      </c>
      <c r="K1398">
        <v>0</v>
      </c>
      <c r="L1398">
        <v>0</v>
      </c>
      <c r="M1398">
        <v>1</v>
      </c>
      <c r="N1398">
        <v>0</v>
      </c>
      <c r="O1398" s="64">
        <v>700000</v>
      </c>
    </row>
  </sheetData>
  <sheetProtection autoFilter="0"/>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00914-DA16-42E0-B31B-6C4363198112}">
  <dimension ref="A1:V160"/>
  <sheetViews>
    <sheetView zoomScaleNormal="100" workbookViewId="0">
      <selection activeCell="E25" sqref="E25"/>
    </sheetView>
  </sheetViews>
  <sheetFormatPr baseColWidth="10" defaultColWidth="8" defaultRowHeight="12.75"/>
  <cols>
    <col min="1" max="1" width="11.140625" style="123" customWidth="1"/>
    <col min="2" max="2" width="9.42578125" style="123" customWidth="1"/>
    <col min="3" max="3" width="12.42578125" style="123" customWidth="1"/>
    <col min="4" max="4" width="61.42578125" style="123" bestFit="1" customWidth="1"/>
    <col min="5" max="5" width="14.42578125" style="123" bestFit="1" customWidth="1"/>
    <col min="6" max="16384" width="8" style="123"/>
  </cols>
  <sheetData>
    <row r="1" spans="1:22" ht="23.25" customHeight="1">
      <c r="A1" s="129" t="s">
        <v>1874</v>
      </c>
      <c r="B1" s="129" t="s">
        <v>1875</v>
      </c>
      <c r="C1" s="129" t="s">
        <v>1041</v>
      </c>
      <c r="D1" s="129" t="s">
        <v>1876</v>
      </c>
      <c r="E1" s="129" t="s">
        <v>1877</v>
      </c>
    </row>
    <row r="2" spans="1:22">
      <c r="A2" s="123">
        <v>1</v>
      </c>
      <c r="B2" s="123">
        <v>100</v>
      </c>
      <c r="C2" s="124" t="s">
        <v>1794</v>
      </c>
      <c r="D2" s="124" t="s">
        <v>1878</v>
      </c>
      <c r="E2" s="125">
        <v>48168326</v>
      </c>
      <c r="M2" s="126"/>
      <c r="N2" s="126"/>
      <c r="O2" s="126"/>
      <c r="P2" s="126"/>
      <c r="Q2" s="126"/>
      <c r="R2" s="126"/>
      <c r="S2" s="126"/>
      <c r="T2" s="126"/>
      <c r="U2" s="126"/>
      <c r="V2" s="126"/>
    </row>
    <row r="3" spans="1:22">
      <c r="A3" s="123">
        <v>1</v>
      </c>
      <c r="B3" s="123">
        <v>100</v>
      </c>
      <c r="C3" s="124" t="s">
        <v>1798</v>
      </c>
      <c r="D3" s="124" t="s">
        <v>1879</v>
      </c>
      <c r="E3" s="125">
        <v>5748000</v>
      </c>
    </row>
    <row r="4" spans="1:22">
      <c r="A4" s="123">
        <v>1</v>
      </c>
      <c r="B4" s="123">
        <v>100</v>
      </c>
      <c r="C4" s="127" t="s">
        <v>1802</v>
      </c>
      <c r="D4" s="127" t="s">
        <v>1880</v>
      </c>
      <c r="E4" s="128">
        <v>302400</v>
      </c>
      <c r="F4" s="126"/>
      <c r="G4" s="126"/>
      <c r="H4" s="126"/>
      <c r="I4" s="126"/>
      <c r="L4" s="126"/>
      <c r="M4" s="126"/>
      <c r="N4" s="126"/>
      <c r="O4" s="126"/>
      <c r="P4" s="126"/>
      <c r="Q4" s="126"/>
      <c r="R4" s="126"/>
      <c r="S4" s="126"/>
      <c r="T4" s="126"/>
      <c r="U4" s="126"/>
    </row>
    <row r="5" spans="1:22">
      <c r="A5" s="123">
        <v>1</v>
      </c>
      <c r="B5" s="123">
        <v>100</v>
      </c>
      <c r="C5" s="127" t="s">
        <v>1804</v>
      </c>
      <c r="D5" s="127" t="s">
        <v>1881</v>
      </c>
      <c r="E5" s="128">
        <v>11218392</v>
      </c>
      <c r="F5" s="126"/>
      <c r="G5" s="126"/>
      <c r="H5" s="126"/>
      <c r="I5" s="126"/>
      <c r="L5" s="126"/>
      <c r="M5" s="126"/>
      <c r="N5" s="126"/>
      <c r="O5" s="126"/>
      <c r="P5" s="126"/>
      <c r="Q5" s="126"/>
      <c r="R5" s="126"/>
      <c r="S5" s="126"/>
      <c r="T5" s="126"/>
      <c r="U5" s="126"/>
    </row>
    <row r="6" spans="1:22">
      <c r="A6" s="123">
        <v>1</v>
      </c>
      <c r="B6" s="123">
        <v>100</v>
      </c>
      <c r="C6" s="124" t="s">
        <v>1806</v>
      </c>
      <c r="D6" s="127" t="s">
        <v>1882</v>
      </c>
      <c r="E6" s="128">
        <v>634000</v>
      </c>
      <c r="F6" s="126"/>
      <c r="G6" s="126"/>
      <c r="H6" s="126"/>
      <c r="I6" s="126"/>
      <c r="J6" s="126"/>
      <c r="K6" s="126"/>
      <c r="L6" s="126"/>
      <c r="M6" s="126"/>
      <c r="N6" s="126"/>
      <c r="O6" s="126"/>
      <c r="P6" s="126"/>
      <c r="Q6" s="126"/>
      <c r="R6" s="126"/>
      <c r="S6" s="126"/>
      <c r="T6" s="126"/>
      <c r="U6" s="126"/>
    </row>
    <row r="7" spans="1:22">
      <c r="A7" s="123">
        <v>1</v>
      </c>
      <c r="B7" s="123">
        <v>100</v>
      </c>
      <c r="C7" s="124" t="s">
        <v>1808</v>
      </c>
      <c r="D7" s="127" t="s">
        <v>1809</v>
      </c>
      <c r="E7" s="128">
        <v>110000</v>
      </c>
      <c r="F7" s="126"/>
      <c r="G7" s="126"/>
      <c r="H7" s="126"/>
      <c r="I7" s="126"/>
      <c r="J7" s="126"/>
      <c r="K7" s="126"/>
      <c r="L7" s="126"/>
      <c r="M7" s="126"/>
      <c r="N7" s="126"/>
      <c r="O7" s="126"/>
      <c r="P7" s="126"/>
      <c r="Q7" s="126"/>
      <c r="R7" s="126"/>
      <c r="S7" s="126"/>
      <c r="T7" s="126"/>
      <c r="U7" s="126"/>
    </row>
    <row r="8" spans="1:22">
      <c r="A8" s="123">
        <v>1</v>
      </c>
      <c r="B8" s="123">
        <v>100</v>
      </c>
      <c r="C8" s="124" t="s">
        <v>1813</v>
      </c>
      <c r="D8" s="127" t="s">
        <v>1883</v>
      </c>
      <c r="E8" s="128">
        <v>21750245</v>
      </c>
      <c r="F8" s="126"/>
      <c r="G8" s="126"/>
      <c r="H8" s="126"/>
      <c r="I8" s="126"/>
      <c r="J8" s="126"/>
      <c r="K8" s="126"/>
      <c r="L8" s="126"/>
      <c r="M8" s="126"/>
      <c r="N8" s="126"/>
      <c r="O8" s="126"/>
      <c r="P8" s="126"/>
      <c r="Q8" s="126"/>
      <c r="R8" s="126"/>
      <c r="S8" s="126"/>
      <c r="T8" s="126"/>
      <c r="U8" s="126"/>
    </row>
    <row r="9" spans="1:22">
      <c r="A9" s="123">
        <v>1</v>
      </c>
      <c r="B9" s="123">
        <v>100</v>
      </c>
      <c r="C9" s="124" t="s">
        <v>1811</v>
      </c>
      <c r="D9" s="127" t="s">
        <v>1884</v>
      </c>
      <c r="E9" s="128">
        <v>4874453</v>
      </c>
      <c r="F9" s="126"/>
      <c r="G9" s="126"/>
      <c r="H9" s="126"/>
      <c r="I9" s="126"/>
      <c r="J9" s="126"/>
      <c r="K9" s="126"/>
      <c r="L9" s="126"/>
      <c r="M9" s="126"/>
      <c r="N9" s="126"/>
      <c r="O9" s="126"/>
      <c r="P9" s="126"/>
      <c r="Q9" s="126"/>
      <c r="R9" s="126"/>
      <c r="S9" s="126"/>
      <c r="T9" s="126"/>
      <c r="U9" s="126"/>
    </row>
    <row r="10" spans="1:22">
      <c r="A10" s="123">
        <v>1</v>
      </c>
      <c r="B10" s="123">
        <v>100</v>
      </c>
      <c r="C10" s="124" t="s">
        <v>1815</v>
      </c>
      <c r="D10" s="127" t="s">
        <v>1885</v>
      </c>
      <c r="E10" s="128">
        <v>1076000</v>
      </c>
      <c r="F10" s="126"/>
      <c r="G10" s="126"/>
      <c r="H10" s="126"/>
      <c r="I10" s="126"/>
      <c r="L10" s="126"/>
      <c r="M10" s="126"/>
      <c r="N10" s="126"/>
      <c r="O10" s="126"/>
      <c r="P10" s="126"/>
      <c r="Q10" s="126"/>
      <c r="R10" s="126"/>
      <c r="S10" s="126"/>
      <c r="T10" s="126"/>
      <c r="U10" s="126"/>
    </row>
    <row r="11" spans="1:22">
      <c r="A11" s="123">
        <v>1</v>
      </c>
      <c r="B11" s="123">
        <v>100</v>
      </c>
      <c r="C11" s="124" t="s">
        <v>1886</v>
      </c>
      <c r="D11" s="127" t="s">
        <v>1887</v>
      </c>
      <c r="E11" s="128">
        <v>6668392</v>
      </c>
      <c r="F11" s="126"/>
      <c r="G11" s="126"/>
      <c r="H11" s="126"/>
      <c r="I11" s="126"/>
      <c r="J11" s="126"/>
      <c r="K11" s="126"/>
      <c r="L11" s="126"/>
      <c r="M11" s="126"/>
      <c r="N11" s="126"/>
      <c r="O11" s="126"/>
      <c r="P11" s="126"/>
      <c r="Q11" s="126"/>
      <c r="R11" s="126"/>
      <c r="S11" s="126"/>
      <c r="T11" s="126"/>
      <c r="U11" s="126"/>
    </row>
    <row r="12" spans="1:22">
      <c r="A12" s="123">
        <v>1</v>
      </c>
      <c r="B12" s="123">
        <v>100</v>
      </c>
      <c r="C12" s="124" t="s">
        <v>1818</v>
      </c>
      <c r="D12" s="127" t="s">
        <v>1888</v>
      </c>
      <c r="E12" s="128">
        <v>3843890</v>
      </c>
      <c r="F12" s="126"/>
      <c r="G12" s="126"/>
      <c r="H12" s="126"/>
      <c r="I12" s="126"/>
      <c r="L12" s="126"/>
      <c r="M12" s="126"/>
      <c r="N12" s="126"/>
      <c r="O12" s="126"/>
      <c r="P12" s="126"/>
      <c r="Q12" s="126"/>
      <c r="R12" s="126"/>
      <c r="S12" s="126"/>
      <c r="T12" s="126"/>
      <c r="U12" s="126"/>
    </row>
    <row r="13" spans="1:22">
      <c r="A13" s="123">
        <v>1</v>
      </c>
      <c r="B13" s="123">
        <v>100</v>
      </c>
      <c r="C13" s="124" t="s">
        <v>1820</v>
      </c>
      <c r="D13" s="127" t="s">
        <v>1821</v>
      </c>
      <c r="E13" s="128">
        <v>3850449</v>
      </c>
      <c r="F13" s="126"/>
      <c r="G13" s="126"/>
      <c r="H13" s="126"/>
      <c r="I13" s="126"/>
      <c r="J13" s="126"/>
      <c r="K13" s="126"/>
      <c r="L13" s="126"/>
      <c r="M13" s="126"/>
      <c r="N13" s="126"/>
      <c r="O13" s="126"/>
      <c r="P13" s="126"/>
      <c r="Q13" s="126"/>
      <c r="R13" s="126"/>
      <c r="S13" s="126"/>
      <c r="T13" s="126"/>
      <c r="U13" s="126"/>
    </row>
    <row r="14" spans="1:22">
      <c r="A14" s="123">
        <v>1</v>
      </c>
      <c r="B14" s="123">
        <v>100</v>
      </c>
      <c r="C14" s="124" t="s">
        <v>1822</v>
      </c>
      <c r="D14" s="127" t="s">
        <v>1823</v>
      </c>
      <c r="E14" s="128">
        <v>597281</v>
      </c>
      <c r="F14" s="126"/>
      <c r="G14" s="126"/>
      <c r="H14" s="126"/>
      <c r="I14" s="126"/>
      <c r="L14" s="126"/>
      <c r="M14" s="126"/>
      <c r="N14" s="126"/>
      <c r="O14" s="126"/>
      <c r="P14" s="126"/>
      <c r="Q14" s="126"/>
      <c r="R14" s="126"/>
      <c r="S14" s="126"/>
      <c r="T14" s="126"/>
      <c r="U14" s="126"/>
    </row>
    <row r="15" spans="1:22">
      <c r="A15" s="123">
        <v>1</v>
      </c>
      <c r="B15" s="123">
        <v>100</v>
      </c>
      <c r="C15" s="124" t="s">
        <v>1826</v>
      </c>
      <c r="D15" s="127" t="s">
        <v>1827</v>
      </c>
      <c r="E15" s="128">
        <v>13400000</v>
      </c>
      <c r="F15" s="126"/>
      <c r="G15" s="126"/>
      <c r="H15" s="126"/>
      <c r="I15" s="126"/>
      <c r="L15" s="126"/>
      <c r="M15" s="126"/>
      <c r="N15" s="126"/>
      <c r="O15" s="126"/>
      <c r="P15" s="126"/>
      <c r="Q15" s="126"/>
      <c r="R15" s="126"/>
      <c r="S15" s="126"/>
      <c r="T15" s="126"/>
      <c r="U15" s="126"/>
    </row>
    <row r="16" spans="1:22">
      <c r="A16" s="123">
        <v>1</v>
      </c>
      <c r="B16" s="123">
        <v>100</v>
      </c>
      <c r="C16" s="124" t="s">
        <v>1830</v>
      </c>
      <c r="D16" s="127" t="s">
        <v>1889</v>
      </c>
      <c r="E16" s="128">
        <v>4454000</v>
      </c>
      <c r="F16" s="126"/>
      <c r="G16" s="126"/>
      <c r="H16" s="126"/>
      <c r="I16" s="126"/>
      <c r="J16" s="126"/>
      <c r="K16" s="126"/>
      <c r="L16" s="126"/>
      <c r="M16" s="126"/>
      <c r="N16" s="126"/>
      <c r="O16" s="126"/>
      <c r="P16" s="126"/>
      <c r="Q16" s="126"/>
      <c r="R16" s="126"/>
      <c r="S16" s="126"/>
      <c r="T16" s="126"/>
      <c r="U16" s="126"/>
    </row>
    <row r="17" spans="1:21">
      <c r="A17" s="123">
        <v>1</v>
      </c>
      <c r="B17" s="123">
        <v>100</v>
      </c>
      <c r="C17" s="124" t="s">
        <v>1832</v>
      </c>
      <c r="D17" s="127" t="s">
        <v>1080</v>
      </c>
      <c r="E17" s="128">
        <v>93600</v>
      </c>
      <c r="F17" s="126"/>
      <c r="G17" s="126"/>
      <c r="H17" s="126"/>
      <c r="I17" s="126"/>
      <c r="J17" s="126"/>
      <c r="K17" s="126"/>
      <c r="L17" s="126"/>
      <c r="M17" s="126"/>
      <c r="N17" s="126"/>
      <c r="O17" s="126"/>
      <c r="P17" s="126"/>
      <c r="Q17" s="126"/>
      <c r="R17" s="126"/>
      <c r="S17" s="126"/>
      <c r="T17" s="126"/>
      <c r="U17" s="126"/>
    </row>
    <row r="18" spans="1:21">
      <c r="A18" s="123">
        <v>1</v>
      </c>
      <c r="B18" s="123">
        <v>100</v>
      </c>
      <c r="C18" s="124" t="s">
        <v>1833</v>
      </c>
      <c r="D18" s="127" t="s">
        <v>1890</v>
      </c>
      <c r="E18" s="128">
        <v>10800</v>
      </c>
      <c r="F18" s="126"/>
      <c r="G18" s="126"/>
      <c r="H18" s="126"/>
      <c r="I18" s="126"/>
      <c r="L18" s="126"/>
      <c r="M18" s="126"/>
      <c r="N18" s="126"/>
      <c r="O18" s="126"/>
      <c r="P18" s="126"/>
      <c r="Q18" s="126"/>
      <c r="R18" s="126"/>
      <c r="S18" s="126"/>
      <c r="T18" s="126"/>
      <c r="U18" s="126"/>
    </row>
    <row r="19" spans="1:21">
      <c r="A19" s="123">
        <v>1</v>
      </c>
      <c r="B19" s="123">
        <v>100</v>
      </c>
      <c r="C19" s="124" t="s">
        <v>1837</v>
      </c>
      <c r="D19" s="127" t="s">
        <v>1891</v>
      </c>
      <c r="E19" s="128">
        <v>937200</v>
      </c>
      <c r="F19" s="126"/>
      <c r="G19" s="126"/>
      <c r="H19" s="126"/>
      <c r="I19" s="126"/>
      <c r="L19" s="126"/>
      <c r="M19" s="126"/>
      <c r="N19" s="126"/>
      <c r="O19" s="126"/>
      <c r="P19" s="126"/>
      <c r="Q19" s="126"/>
      <c r="R19" s="126"/>
      <c r="S19" s="126"/>
      <c r="T19" s="126"/>
      <c r="U19" s="126"/>
    </row>
    <row r="20" spans="1:21">
      <c r="A20" s="123">
        <v>1</v>
      </c>
      <c r="B20" s="123">
        <v>100</v>
      </c>
      <c r="C20" s="124" t="s">
        <v>1839</v>
      </c>
      <c r="D20" s="127" t="s">
        <v>1840</v>
      </c>
      <c r="E20" s="128">
        <v>920400</v>
      </c>
      <c r="F20" s="126"/>
      <c r="G20" s="126"/>
      <c r="H20" s="126"/>
      <c r="I20" s="126"/>
      <c r="L20" s="126"/>
      <c r="M20" s="126"/>
      <c r="N20" s="126"/>
      <c r="O20" s="126"/>
      <c r="P20" s="126"/>
      <c r="Q20" s="126"/>
      <c r="R20" s="126"/>
      <c r="S20" s="126"/>
      <c r="T20" s="126"/>
      <c r="U20" s="126"/>
    </row>
    <row r="21" spans="1:21">
      <c r="A21" s="123">
        <v>1</v>
      </c>
      <c r="B21" s="123">
        <v>100</v>
      </c>
      <c r="C21" s="124" t="s">
        <v>1843</v>
      </c>
      <c r="D21" s="127" t="s">
        <v>1844</v>
      </c>
      <c r="E21" s="128">
        <v>2000000</v>
      </c>
      <c r="F21" s="126"/>
      <c r="G21" s="126"/>
      <c r="H21" s="126"/>
      <c r="I21" s="126"/>
      <c r="L21" s="126"/>
      <c r="M21" s="126"/>
      <c r="N21" s="126"/>
      <c r="O21" s="126"/>
      <c r="P21" s="126"/>
      <c r="Q21" s="126"/>
      <c r="R21" s="126"/>
      <c r="S21" s="126"/>
      <c r="T21" s="126"/>
      <c r="U21" s="126"/>
    </row>
    <row r="22" spans="1:21">
      <c r="A22" s="123">
        <v>1</v>
      </c>
      <c r="B22" s="123">
        <v>100</v>
      </c>
      <c r="C22" s="124" t="s">
        <v>1845</v>
      </c>
      <c r="D22" s="127" t="s">
        <v>1892</v>
      </c>
      <c r="E22" s="128">
        <v>720000</v>
      </c>
      <c r="F22" s="126"/>
      <c r="G22" s="126"/>
      <c r="H22" s="126"/>
      <c r="I22" s="126"/>
      <c r="J22" s="126"/>
      <c r="K22" s="126"/>
      <c r="L22" s="126"/>
      <c r="M22" s="126"/>
      <c r="N22" s="126"/>
      <c r="O22" s="126"/>
      <c r="P22" s="126"/>
      <c r="Q22" s="126"/>
      <c r="R22" s="126"/>
      <c r="S22" s="126"/>
      <c r="T22" s="126"/>
      <c r="U22" s="126"/>
    </row>
    <row r="23" spans="1:21" s="132" customFormat="1">
      <c r="A23" s="132">
        <v>1</v>
      </c>
      <c r="B23" s="132">
        <v>100</v>
      </c>
      <c r="C23" s="142" t="s">
        <v>1848</v>
      </c>
      <c r="D23" s="133" t="s">
        <v>1893</v>
      </c>
      <c r="E23" s="128">
        <v>180000</v>
      </c>
      <c r="F23" s="143"/>
      <c r="G23" s="143"/>
      <c r="H23" s="143"/>
      <c r="I23" s="143"/>
      <c r="J23" s="143"/>
      <c r="K23" s="143"/>
      <c r="L23" s="143"/>
      <c r="M23" s="143"/>
      <c r="N23" s="143"/>
      <c r="O23" s="143"/>
      <c r="P23" s="143"/>
      <c r="Q23" s="143"/>
      <c r="R23" s="143"/>
      <c r="S23" s="143"/>
      <c r="T23" s="143"/>
      <c r="U23" s="143"/>
    </row>
    <row r="24" spans="1:21">
      <c r="A24" s="123">
        <v>1</v>
      </c>
      <c r="B24" s="123">
        <v>100</v>
      </c>
      <c r="C24" s="124" t="s">
        <v>1851</v>
      </c>
      <c r="D24" s="127" t="s">
        <v>1894</v>
      </c>
      <c r="E24" s="128">
        <v>0</v>
      </c>
      <c r="F24" s="126"/>
      <c r="G24" s="126"/>
      <c r="H24" s="126"/>
      <c r="I24" s="126"/>
      <c r="L24" s="126"/>
      <c r="M24" s="126"/>
      <c r="N24" s="126"/>
      <c r="O24" s="126"/>
      <c r="P24" s="126"/>
      <c r="Q24" s="126"/>
      <c r="R24" s="126"/>
      <c r="S24" s="126"/>
      <c r="T24" s="126"/>
      <c r="U24" s="126"/>
    </row>
    <row r="25" spans="1:21">
      <c r="A25" s="123">
        <v>1</v>
      </c>
      <c r="B25" s="123">
        <v>100</v>
      </c>
      <c r="C25" s="124" t="s">
        <v>1664</v>
      </c>
      <c r="D25" s="127" t="s">
        <v>1662</v>
      </c>
      <c r="E25" s="128">
        <v>4212000</v>
      </c>
      <c r="F25" s="126"/>
      <c r="G25" s="126"/>
      <c r="H25" s="126"/>
      <c r="I25" s="126"/>
      <c r="J25" s="126"/>
      <c r="K25" s="126"/>
      <c r="L25" s="126"/>
      <c r="M25" s="126"/>
      <c r="N25" s="126"/>
      <c r="O25" s="126"/>
      <c r="P25" s="126"/>
      <c r="Q25" s="126"/>
      <c r="R25" s="126"/>
      <c r="S25" s="126"/>
      <c r="T25" s="126"/>
      <c r="U25" s="126"/>
    </row>
    <row r="26" spans="1:21">
      <c r="A26" s="123">
        <v>1</v>
      </c>
      <c r="B26" s="123">
        <v>100</v>
      </c>
      <c r="C26" s="124" t="s">
        <v>1682</v>
      </c>
      <c r="D26" s="127" t="s">
        <v>1679</v>
      </c>
      <c r="E26" s="128">
        <v>19900</v>
      </c>
      <c r="F26" s="126"/>
      <c r="G26" s="126"/>
      <c r="H26" s="126"/>
      <c r="I26" s="126"/>
      <c r="L26" s="126"/>
      <c r="M26" s="126"/>
      <c r="N26" s="126"/>
      <c r="O26" s="126"/>
      <c r="P26" s="126"/>
      <c r="Q26" s="126"/>
      <c r="R26" s="126"/>
      <c r="S26" s="126"/>
      <c r="T26" s="126"/>
      <c r="U26" s="126"/>
    </row>
    <row r="27" spans="1:21">
      <c r="A27" s="123">
        <v>1</v>
      </c>
      <c r="B27" s="123">
        <v>100</v>
      </c>
      <c r="C27" s="127" t="s">
        <v>1482</v>
      </c>
      <c r="D27" s="127" t="s">
        <v>1480</v>
      </c>
      <c r="E27" s="128">
        <v>96335</v>
      </c>
      <c r="F27" s="126"/>
      <c r="G27" s="126"/>
      <c r="H27" s="126"/>
      <c r="I27" s="126"/>
      <c r="J27" s="126"/>
      <c r="K27" s="126"/>
      <c r="L27" s="126"/>
      <c r="M27" s="126"/>
      <c r="N27" s="126"/>
      <c r="O27" s="126"/>
      <c r="P27" s="126"/>
      <c r="Q27" s="126"/>
      <c r="R27" s="126"/>
      <c r="S27" s="126"/>
      <c r="T27" s="126"/>
      <c r="U27" s="126"/>
    </row>
    <row r="28" spans="1:21">
      <c r="A28" s="123">
        <v>1</v>
      </c>
      <c r="B28" s="123">
        <v>100</v>
      </c>
      <c r="C28" s="127" t="s">
        <v>1499</v>
      </c>
      <c r="D28" s="127" t="s">
        <v>1497</v>
      </c>
      <c r="E28" s="128">
        <v>11200</v>
      </c>
      <c r="F28" s="126"/>
      <c r="G28" s="126"/>
      <c r="H28" s="126"/>
      <c r="I28" s="126"/>
      <c r="J28" s="126"/>
      <c r="K28" s="126"/>
      <c r="L28" s="126"/>
      <c r="M28" s="126"/>
      <c r="N28" s="126"/>
      <c r="O28" s="126"/>
      <c r="P28" s="126"/>
      <c r="Q28" s="126"/>
      <c r="R28" s="126"/>
      <c r="S28" s="126"/>
      <c r="T28" s="126"/>
      <c r="U28" s="126"/>
    </row>
    <row r="29" spans="1:21">
      <c r="A29" s="123">
        <v>1</v>
      </c>
      <c r="B29" s="123">
        <v>100</v>
      </c>
      <c r="C29" s="124" t="s">
        <v>1360</v>
      </c>
      <c r="D29" s="127" t="s">
        <v>1895</v>
      </c>
      <c r="E29" s="128">
        <v>165000</v>
      </c>
      <c r="F29" s="126"/>
      <c r="G29" s="126"/>
      <c r="H29" s="126"/>
      <c r="I29" s="126"/>
      <c r="J29" s="126"/>
      <c r="K29" s="126"/>
      <c r="L29" s="126"/>
      <c r="M29" s="126"/>
      <c r="N29" s="126"/>
      <c r="O29" s="126"/>
      <c r="P29" s="126"/>
      <c r="Q29" s="126"/>
      <c r="R29" s="126"/>
      <c r="S29" s="126"/>
      <c r="T29" s="126"/>
      <c r="U29" s="126"/>
    </row>
    <row r="30" spans="1:21">
      <c r="A30" s="123">
        <v>1</v>
      </c>
      <c r="B30" s="123">
        <v>100</v>
      </c>
      <c r="C30" s="127" t="s">
        <v>1210</v>
      </c>
      <c r="D30" s="127" t="s">
        <v>1208</v>
      </c>
      <c r="E30" s="128">
        <v>78000</v>
      </c>
      <c r="F30" s="126"/>
      <c r="G30" s="126"/>
      <c r="H30" s="126"/>
      <c r="I30" s="126"/>
      <c r="J30" s="126"/>
      <c r="K30" s="126"/>
      <c r="L30" s="126"/>
      <c r="M30" s="126"/>
      <c r="N30" s="126"/>
      <c r="O30" s="126"/>
      <c r="P30" s="126"/>
      <c r="Q30" s="126"/>
      <c r="R30" s="126"/>
      <c r="S30" s="126"/>
      <c r="T30" s="126"/>
      <c r="U30" s="126"/>
    </row>
    <row r="31" spans="1:21">
      <c r="A31" s="123">
        <v>1</v>
      </c>
      <c r="B31" s="123">
        <v>2138</v>
      </c>
      <c r="C31" s="124" t="s">
        <v>1896</v>
      </c>
      <c r="D31" s="127" t="s">
        <v>1897</v>
      </c>
      <c r="E31" s="128">
        <v>100000</v>
      </c>
      <c r="F31" s="126"/>
      <c r="G31" s="126"/>
      <c r="H31" s="126"/>
      <c r="I31" s="126"/>
      <c r="L31" s="126"/>
      <c r="M31" s="126"/>
      <c r="N31" s="126"/>
      <c r="O31" s="126"/>
      <c r="P31" s="126"/>
      <c r="Q31" s="126"/>
      <c r="R31" s="126"/>
      <c r="S31" s="126"/>
      <c r="T31" s="126"/>
      <c r="U31" s="126"/>
    </row>
    <row r="32" spans="1:21">
      <c r="A32" s="123">
        <v>1</v>
      </c>
      <c r="B32" s="123">
        <v>2138</v>
      </c>
      <c r="C32" s="124" t="s">
        <v>1138</v>
      </c>
      <c r="D32" s="127" t="s">
        <v>1898</v>
      </c>
      <c r="E32" s="128">
        <v>261000</v>
      </c>
      <c r="F32" s="126"/>
      <c r="G32" s="126"/>
      <c r="H32" s="126"/>
      <c r="I32" s="126"/>
      <c r="J32" s="126"/>
      <c r="K32" s="126"/>
      <c r="L32" s="126"/>
      <c r="M32" s="126"/>
      <c r="N32" s="126"/>
      <c r="O32" s="126"/>
      <c r="P32" s="126"/>
      <c r="Q32" s="126"/>
      <c r="R32" s="126"/>
      <c r="S32" s="126"/>
      <c r="T32" s="126"/>
      <c r="U32" s="126"/>
    </row>
    <row r="33" spans="1:21">
      <c r="A33" s="123">
        <v>1</v>
      </c>
      <c r="B33" s="123">
        <v>2138</v>
      </c>
      <c r="C33" s="124" t="s">
        <v>1839</v>
      </c>
      <c r="D33" s="127" t="s">
        <v>1840</v>
      </c>
      <c r="E33" s="128">
        <v>2000000</v>
      </c>
      <c r="F33" s="126"/>
      <c r="G33" s="126"/>
      <c r="H33" s="126"/>
      <c r="I33" s="126"/>
      <c r="J33" s="126"/>
      <c r="K33" s="126"/>
      <c r="L33" s="126"/>
      <c r="M33" s="126"/>
      <c r="N33" s="126"/>
      <c r="O33" s="126"/>
      <c r="P33" s="126"/>
      <c r="Q33" s="126"/>
      <c r="R33" s="126"/>
      <c r="S33" s="126"/>
      <c r="T33" s="126"/>
      <c r="U33" s="126"/>
    </row>
    <row r="34" spans="1:21">
      <c r="A34" s="123">
        <v>1</v>
      </c>
      <c r="B34" s="123">
        <v>2138</v>
      </c>
      <c r="C34" s="124" t="s">
        <v>1843</v>
      </c>
      <c r="D34" s="127" t="s">
        <v>1844</v>
      </c>
      <c r="E34" s="128">
        <v>0</v>
      </c>
      <c r="F34" s="126"/>
      <c r="G34" s="126"/>
      <c r="H34" s="126"/>
      <c r="I34" s="126"/>
      <c r="J34" s="126"/>
      <c r="K34" s="126"/>
      <c r="L34" s="126"/>
      <c r="M34" s="126"/>
      <c r="N34" s="126"/>
      <c r="O34" s="126"/>
      <c r="P34" s="126"/>
      <c r="Q34" s="126"/>
      <c r="R34" s="126"/>
      <c r="S34" s="126"/>
      <c r="T34" s="126"/>
      <c r="U34" s="126"/>
    </row>
    <row r="35" spans="1:21">
      <c r="A35" s="123">
        <v>1</v>
      </c>
      <c r="B35" s="123">
        <v>2138</v>
      </c>
      <c r="C35" s="124" t="s">
        <v>1845</v>
      </c>
      <c r="D35" s="127" t="s">
        <v>1892</v>
      </c>
      <c r="E35" s="128">
        <v>1000000</v>
      </c>
      <c r="F35" s="126"/>
      <c r="G35" s="126"/>
      <c r="H35" s="126"/>
      <c r="I35" s="126"/>
      <c r="L35" s="126"/>
      <c r="M35" s="126"/>
      <c r="N35" s="126"/>
      <c r="O35" s="126"/>
      <c r="P35" s="126"/>
      <c r="Q35" s="126"/>
      <c r="R35" s="126"/>
      <c r="S35" s="126"/>
      <c r="T35" s="126"/>
      <c r="U35" s="126"/>
    </row>
    <row r="36" spans="1:21" s="132" customFormat="1">
      <c r="A36" s="132">
        <v>1</v>
      </c>
      <c r="B36" s="132">
        <v>2138</v>
      </c>
      <c r="C36" s="142" t="s">
        <v>1899</v>
      </c>
      <c r="D36" s="133" t="s">
        <v>1900</v>
      </c>
      <c r="E36" s="128">
        <v>500000</v>
      </c>
      <c r="F36" s="143"/>
      <c r="G36" s="143"/>
      <c r="H36" s="143"/>
      <c r="I36" s="143"/>
      <c r="J36" s="143"/>
      <c r="K36" s="143"/>
      <c r="L36" s="143"/>
      <c r="M36" s="143"/>
      <c r="N36" s="143"/>
      <c r="O36" s="143"/>
      <c r="P36" s="143"/>
      <c r="Q36" s="143"/>
      <c r="R36" s="143"/>
      <c r="S36" s="143"/>
      <c r="T36" s="143"/>
      <c r="U36" s="143"/>
    </row>
    <row r="37" spans="1:21" s="132" customFormat="1">
      <c r="A37" s="132">
        <v>1</v>
      </c>
      <c r="B37" s="132">
        <v>2138</v>
      </c>
      <c r="C37" s="142" t="s">
        <v>1901</v>
      </c>
      <c r="D37" s="133" t="s">
        <v>1902</v>
      </c>
      <c r="E37" s="128">
        <v>100000</v>
      </c>
      <c r="F37" s="143"/>
      <c r="G37" s="143"/>
      <c r="H37" s="143"/>
      <c r="I37" s="143"/>
      <c r="L37" s="143"/>
      <c r="M37" s="143"/>
      <c r="N37" s="143"/>
      <c r="O37" s="143"/>
      <c r="P37" s="143"/>
      <c r="Q37" s="143"/>
      <c r="R37" s="143"/>
      <c r="S37" s="143"/>
      <c r="T37" s="143"/>
      <c r="U37" s="143"/>
    </row>
    <row r="38" spans="1:21" s="132" customFormat="1">
      <c r="A38" s="132">
        <v>1</v>
      </c>
      <c r="B38" s="132">
        <v>2138</v>
      </c>
      <c r="C38" s="142" t="s">
        <v>1396</v>
      </c>
      <c r="D38" s="133" t="s">
        <v>1903</v>
      </c>
      <c r="E38" s="128">
        <v>3000000</v>
      </c>
      <c r="F38" s="143"/>
      <c r="G38" s="143"/>
      <c r="H38" s="143"/>
      <c r="I38" s="143"/>
      <c r="J38" s="143"/>
      <c r="K38" s="143"/>
      <c r="L38" s="143"/>
      <c r="M38" s="143"/>
      <c r="N38" s="143"/>
      <c r="O38" s="143"/>
      <c r="P38" s="143"/>
      <c r="Q38" s="143"/>
      <c r="R38" s="143"/>
      <c r="S38" s="143"/>
      <c r="T38" s="143"/>
      <c r="U38" s="143"/>
    </row>
    <row r="39" spans="1:21" s="132" customFormat="1">
      <c r="A39" s="132">
        <v>1</v>
      </c>
      <c r="B39" s="132">
        <v>2138</v>
      </c>
      <c r="C39" s="142" t="s">
        <v>1376</v>
      </c>
      <c r="D39" s="133" t="s">
        <v>1904</v>
      </c>
      <c r="E39" s="128">
        <v>648000</v>
      </c>
      <c r="F39" s="143"/>
      <c r="G39" s="143"/>
      <c r="H39" s="143"/>
      <c r="I39" s="143"/>
      <c r="L39" s="143"/>
      <c r="M39" s="143"/>
      <c r="N39" s="143"/>
      <c r="O39" s="143"/>
      <c r="P39" s="143"/>
      <c r="Q39" s="143"/>
      <c r="R39" s="143"/>
      <c r="S39" s="143"/>
      <c r="T39" s="143"/>
      <c r="U39" s="143"/>
    </row>
    <row r="40" spans="1:21">
      <c r="A40" s="123">
        <v>1</v>
      </c>
      <c r="B40" s="123">
        <v>2138</v>
      </c>
      <c r="C40" s="124" t="s">
        <v>1693</v>
      </c>
      <c r="D40" s="127" t="s">
        <v>1690</v>
      </c>
      <c r="E40" s="128">
        <v>408000</v>
      </c>
      <c r="F40" s="126"/>
      <c r="G40" s="126"/>
      <c r="H40" s="126"/>
      <c r="I40" s="126"/>
      <c r="J40" s="126"/>
      <c r="K40" s="126"/>
      <c r="L40" s="126"/>
      <c r="M40" s="126"/>
      <c r="N40" s="126"/>
      <c r="O40" s="126"/>
      <c r="P40" s="126"/>
      <c r="Q40" s="126"/>
      <c r="R40" s="126"/>
      <c r="S40" s="126"/>
      <c r="T40" s="126"/>
      <c r="U40" s="126"/>
    </row>
    <row r="41" spans="1:21">
      <c r="A41" s="123">
        <v>1</v>
      </c>
      <c r="B41" s="123">
        <v>2138</v>
      </c>
      <c r="C41" s="124" t="s">
        <v>1284</v>
      </c>
      <c r="D41" s="127" t="s">
        <v>1905</v>
      </c>
      <c r="E41" s="128">
        <v>1500000</v>
      </c>
      <c r="F41" s="126"/>
      <c r="G41" s="126"/>
      <c r="H41" s="126"/>
      <c r="I41" s="126"/>
      <c r="L41" s="126"/>
      <c r="M41" s="126"/>
      <c r="N41" s="126"/>
      <c r="O41" s="126"/>
      <c r="P41" s="126"/>
      <c r="Q41" s="126"/>
      <c r="R41" s="126"/>
      <c r="S41" s="126"/>
      <c r="T41" s="126"/>
      <c r="U41" s="126"/>
    </row>
    <row r="42" spans="1:21">
      <c r="A42" s="123">
        <v>1</v>
      </c>
      <c r="B42" s="123">
        <v>2138</v>
      </c>
      <c r="C42" s="127" t="s">
        <v>1851</v>
      </c>
      <c r="D42" s="127" t="s">
        <v>1894</v>
      </c>
      <c r="E42" s="128">
        <v>924000</v>
      </c>
      <c r="F42" s="126"/>
      <c r="G42" s="126"/>
      <c r="H42" s="126"/>
      <c r="I42" s="126"/>
      <c r="J42" s="126"/>
      <c r="K42" s="126"/>
      <c r="L42" s="126"/>
      <c r="M42" s="126"/>
      <c r="N42" s="126"/>
      <c r="O42" s="126"/>
      <c r="P42" s="126"/>
      <c r="Q42" s="126"/>
      <c r="R42" s="126"/>
      <c r="S42" s="126"/>
      <c r="T42" s="126"/>
      <c r="U42" s="126"/>
    </row>
    <row r="43" spans="1:21">
      <c r="A43" s="123">
        <v>1</v>
      </c>
      <c r="B43" s="123">
        <v>2138</v>
      </c>
      <c r="C43" s="124" t="s">
        <v>1133</v>
      </c>
      <c r="D43" s="127" t="s">
        <v>1131</v>
      </c>
      <c r="E43" s="128">
        <v>25000</v>
      </c>
      <c r="F43" s="126"/>
      <c r="G43" s="126"/>
      <c r="H43" s="126"/>
      <c r="I43" s="126"/>
      <c r="J43" s="126"/>
      <c r="K43" s="126"/>
      <c r="L43" s="126"/>
      <c r="M43" s="126"/>
      <c r="N43" s="126"/>
      <c r="O43" s="126"/>
      <c r="P43" s="126"/>
      <c r="Q43" s="126"/>
      <c r="R43" s="126"/>
      <c r="S43" s="126"/>
      <c r="T43" s="126"/>
      <c r="U43" s="126"/>
    </row>
    <row r="44" spans="1:21">
      <c r="A44" s="123">
        <v>1</v>
      </c>
      <c r="B44" s="123">
        <v>2138</v>
      </c>
      <c r="C44" s="124" t="s">
        <v>1088</v>
      </c>
      <c r="D44" s="127" t="s">
        <v>1085</v>
      </c>
      <c r="E44" s="128">
        <v>1036000</v>
      </c>
      <c r="F44" s="126"/>
      <c r="G44" s="126"/>
      <c r="H44" s="126"/>
      <c r="I44" s="126"/>
      <c r="J44" s="126"/>
      <c r="K44" s="126"/>
      <c r="L44" s="126"/>
      <c r="M44" s="126"/>
      <c r="N44" s="126"/>
      <c r="O44" s="126"/>
      <c r="P44" s="126"/>
      <c r="Q44" s="126"/>
      <c r="R44" s="126"/>
      <c r="S44" s="126"/>
      <c r="T44" s="126"/>
      <c r="U44" s="126"/>
    </row>
    <row r="45" spans="1:21">
      <c r="A45" s="123">
        <v>1</v>
      </c>
      <c r="B45" s="123">
        <v>2138</v>
      </c>
      <c r="C45" s="127" t="s">
        <v>1070</v>
      </c>
      <c r="D45" s="127" t="s">
        <v>1906</v>
      </c>
      <c r="E45" s="128">
        <v>671300</v>
      </c>
      <c r="F45" s="126"/>
      <c r="G45" s="126"/>
      <c r="H45" s="126"/>
      <c r="I45" s="126"/>
      <c r="J45" s="126"/>
      <c r="K45" s="126"/>
      <c r="L45" s="126"/>
      <c r="M45" s="126"/>
      <c r="N45" s="126"/>
      <c r="O45" s="126"/>
      <c r="P45" s="126"/>
      <c r="Q45" s="126"/>
      <c r="R45" s="126"/>
      <c r="S45" s="126"/>
      <c r="T45" s="126"/>
      <c r="U45" s="126"/>
    </row>
    <row r="46" spans="1:21">
      <c r="A46" s="123">
        <v>1</v>
      </c>
      <c r="B46" s="123">
        <v>2138</v>
      </c>
      <c r="C46" s="127" t="s">
        <v>1907</v>
      </c>
      <c r="D46" s="127" t="s">
        <v>1908</v>
      </c>
      <c r="E46" s="128">
        <v>300000</v>
      </c>
      <c r="F46" s="126"/>
      <c r="G46" s="126"/>
      <c r="H46" s="126"/>
      <c r="I46" s="126"/>
      <c r="J46" s="126"/>
      <c r="K46" s="126"/>
      <c r="L46" s="126"/>
      <c r="M46" s="126"/>
      <c r="N46" s="126"/>
      <c r="O46" s="126"/>
      <c r="P46" s="126"/>
      <c r="Q46" s="126"/>
      <c r="R46" s="126"/>
      <c r="S46" s="126"/>
      <c r="T46" s="126"/>
      <c r="U46" s="126"/>
    </row>
    <row r="47" spans="1:21">
      <c r="A47" s="123">
        <v>1</v>
      </c>
      <c r="B47" s="123">
        <v>2138</v>
      </c>
      <c r="C47" s="124" t="s">
        <v>1856</v>
      </c>
      <c r="D47" s="127" t="s">
        <v>1909</v>
      </c>
      <c r="E47" s="128">
        <v>100000</v>
      </c>
      <c r="F47" s="126"/>
      <c r="G47" s="126"/>
      <c r="H47" s="126"/>
      <c r="I47" s="126"/>
      <c r="J47" s="126"/>
      <c r="K47" s="126"/>
      <c r="L47" s="126"/>
      <c r="M47" s="126"/>
      <c r="N47" s="126"/>
      <c r="O47" s="126"/>
      <c r="P47" s="126"/>
      <c r="Q47" s="126"/>
      <c r="R47" s="126"/>
      <c r="S47" s="126"/>
      <c r="T47" s="126"/>
      <c r="U47" s="126"/>
    </row>
    <row r="48" spans="1:21">
      <c r="A48" s="123">
        <v>1</v>
      </c>
      <c r="B48" s="123">
        <v>2138</v>
      </c>
      <c r="C48" s="127" t="s">
        <v>1910</v>
      </c>
      <c r="D48" s="127" t="s">
        <v>1911</v>
      </c>
      <c r="E48" s="128">
        <v>100000</v>
      </c>
      <c r="F48" s="126"/>
      <c r="G48" s="126"/>
      <c r="H48" s="126"/>
      <c r="I48" s="126"/>
      <c r="J48" s="126"/>
      <c r="K48" s="126"/>
      <c r="L48" s="126"/>
      <c r="M48" s="126"/>
      <c r="N48" s="126"/>
      <c r="O48" s="126"/>
      <c r="P48" s="126"/>
      <c r="Q48" s="126"/>
      <c r="R48" s="126"/>
      <c r="S48" s="126"/>
      <c r="T48" s="126"/>
      <c r="U48" s="126"/>
    </row>
    <row r="49" spans="1:22">
      <c r="A49" s="123">
        <v>1</v>
      </c>
      <c r="B49" s="123">
        <v>2138</v>
      </c>
      <c r="C49" s="127" t="s">
        <v>1277</v>
      </c>
      <c r="D49" s="127" t="s">
        <v>1274</v>
      </c>
      <c r="E49" s="128">
        <v>180400</v>
      </c>
      <c r="F49" s="126"/>
      <c r="G49" s="126"/>
      <c r="H49" s="126"/>
      <c r="I49" s="126"/>
      <c r="J49" s="126"/>
      <c r="K49" s="126"/>
      <c r="L49" s="126"/>
      <c r="M49" s="126"/>
      <c r="N49" s="126"/>
      <c r="O49" s="126"/>
      <c r="P49" s="126"/>
      <c r="Q49" s="126"/>
      <c r="R49" s="126"/>
      <c r="S49" s="126"/>
      <c r="T49" s="126"/>
      <c r="U49" s="126"/>
    </row>
    <row r="50" spans="1:22">
      <c r="A50" s="123">
        <v>1</v>
      </c>
      <c r="B50" s="123">
        <v>2138</v>
      </c>
      <c r="C50" s="124" t="s">
        <v>1268</v>
      </c>
      <c r="D50" s="127" t="s">
        <v>1912</v>
      </c>
      <c r="E50" s="128">
        <v>150000</v>
      </c>
      <c r="F50" s="126"/>
      <c r="G50" s="126"/>
      <c r="H50" s="126"/>
      <c r="I50" s="126"/>
      <c r="J50" s="126"/>
      <c r="K50" s="126"/>
      <c r="L50" s="126"/>
      <c r="M50" s="126"/>
      <c r="N50" s="126"/>
      <c r="O50" s="126"/>
      <c r="P50" s="126"/>
      <c r="Q50" s="126"/>
      <c r="R50" s="126"/>
      <c r="S50" s="126"/>
      <c r="T50" s="126"/>
      <c r="U50" s="126"/>
    </row>
    <row r="51" spans="1:22">
      <c r="A51" s="123">
        <v>1</v>
      </c>
      <c r="B51" s="123">
        <v>2138</v>
      </c>
      <c r="C51" s="124" t="s">
        <v>1064</v>
      </c>
      <c r="D51" s="127" t="s">
        <v>1061</v>
      </c>
      <c r="E51" s="128">
        <v>50000</v>
      </c>
      <c r="F51" s="126"/>
      <c r="G51" s="126"/>
      <c r="H51" s="126"/>
      <c r="I51" s="126"/>
      <c r="J51" s="126"/>
      <c r="K51" s="126"/>
      <c r="M51" s="126"/>
      <c r="N51" s="126"/>
      <c r="O51" s="126"/>
      <c r="P51" s="126"/>
      <c r="Q51" s="126"/>
      <c r="R51" s="126"/>
      <c r="S51" s="126"/>
      <c r="T51" s="126"/>
      <c r="U51" s="126"/>
      <c r="V51" s="126"/>
    </row>
    <row r="52" spans="1:22">
      <c r="A52" s="123">
        <v>1</v>
      </c>
      <c r="B52" s="123">
        <v>2138</v>
      </c>
      <c r="C52" s="124" t="s">
        <v>1092</v>
      </c>
      <c r="D52" s="127" t="s">
        <v>1913</v>
      </c>
      <c r="E52" s="128">
        <v>84400</v>
      </c>
      <c r="F52" s="126"/>
      <c r="G52" s="126"/>
      <c r="H52" s="126"/>
      <c r="I52" s="126"/>
      <c r="J52" s="126"/>
      <c r="K52" s="126"/>
      <c r="M52" s="126"/>
      <c r="N52" s="126"/>
      <c r="O52" s="126"/>
      <c r="P52" s="126"/>
      <c r="Q52" s="126"/>
      <c r="R52" s="126"/>
      <c r="S52" s="126"/>
      <c r="T52" s="126"/>
      <c r="U52" s="126"/>
      <c r="V52" s="126"/>
    </row>
    <row r="53" spans="1:22">
      <c r="A53" s="123">
        <v>1</v>
      </c>
      <c r="B53" s="123">
        <v>2138</v>
      </c>
      <c r="C53" s="124" t="s">
        <v>1125</v>
      </c>
      <c r="D53" s="127" t="s">
        <v>1122</v>
      </c>
      <c r="E53" s="128">
        <v>498900</v>
      </c>
      <c r="F53" s="126"/>
      <c r="G53" s="126"/>
      <c r="H53" s="126"/>
      <c r="I53" s="126"/>
      <c r="J53" s="126"/>
      <c r="K53" s="126"/>
    </row>
    <row r="54" spans="1:22">
      <c r="A54" s="123">
        <v>1</v>
      </c>
      <c r="B54" s="123">
        <v>2138</v>
      </c>
      <c r="C54" s="124" t="s">
        <v>1650</v>
      </c>
      <c r="D54" s="127" t="s">
        <v>1648</v>
      </c>
      <c r="E54" s="128">
        <v>605000</v>
      </c>
      <c r="F54" s="126"/>
      <c r="G54" s="126"/>
      <c r="H54" s="126"/>
      <c r="I54" s="126"/>
      <c r="L54" s="126"/>
      <c r="M54" s="126"/>
      <c r="N54" s="126"/>
      <c r="O54" s="126"/>
      <c r="P54" s="126"/>
      <c r="Q54" s="126"/>
      <c r="R54" s="126"/>
      <c r="S54" s="126"/>
      <c r="T54" s="126"/>
      <c r="U54" s="126"/>
    </row>
    <row r="55" spans="1:22">
      <c r="A55" s="123">
        <v>1</v>
      </c>
      <c r="B55" s="123">
        <v>2138</v>
      </c>
      <c r="C55" s="124" t="s">
        <v>1204</v>
      </c>
      <c r="D55" s="127" t="s">
        <v>1201</v>
      </c>
      <c r="E55" s="128">
        <v>1080</v>
      </c>
      <c r="F55" s="126"/>
      <c r="G55" s="126"/>
      <c r="H55" s="126"/>
      <c r="I55" s="126"/>
      <c r="J55" s="126"/>
      <c r="K55" s="126"/>
      <c r="L55" s="126"/>
      <c r="M55" s="126"/>
      <c r="N55" s="126"/>
      <c r="O55" s="126"/>
      <c r="P55" s="126"/>
      <c r="Q55" s="126"/>
      <c r="R55" s="126"/>
      <c r="S55" s="126"/>
      <c r="T55" s="126"/>
      <c r="U55" s="126"/>
    </row>
    <row r="56" spans="1:22">
      <c r="A56" s="123">
        <v>1</v>
      </c>
      <c r="B56" s="123">
        <v>2138</v>
      </c>
      <c r="C56" s="124" t="s">
        <v>1184</v>
      </c>
      <c r="D56" s="127" t="s">
        <v>1182</v>
      </c>
      <c r="E56" s="128">
        <v>51500</v>
      </c>
      <c r="F56" s="126"/>
      <c r="G56" s="126"/>
      <c r="H56" s="126"/>
      <c r="I56" s="126"/>
      <c r="J56" s="126"/>
      <c r="K56" s="126"/>
      <c r="L56" s="126"/>
      <c r="M56" s="126"/>
      <c r="N56" s="126"/>
      <c r="O56" s="126"/>
      <c r="P56" s="126"/>
      <c r="Q56" s="126"/>
      <c r="R56" s="126"/>
      <c r="S56" s="126"/>
      <c r="T56" s="126"/>
      <c r="U56" s="126"/>
    </row>
    <row r="57" spans="1:22">
      <c r="A57" s="123">
        <v>1</v>
      </c>
      <c r="B57" s="123">
        <v>2138</v>
      </c>
      <c r="C57" s="124" t="s">
        <v>1294</v>
      </c>
      <c r="D57" s="127" t="s">
        <v>1292</v>
      </c>
      <c r="E57" s="128">
        <v>3500</v>
      </c>
      <c r="F57" s="126"/>
      <c r="G57" s="126"/>
      <c r="H57" s="126"/>
      <c r="I57" s="126"/>
      <c r="J57" s="126"/>
      <c r="K57" s="126"/>
      <c r="L57" s="126"/>
      <c r="M57" s="126"/>
      <c r="N57" s="126"/>
      <c r="O57" s="126"/>
      <c r="P57" s="126"/>
      <c r="Q57" s="126"/>
      <c r="R57" s="126"/>
      <c r="S57" s="126"/>
      <c r="T57" s="126"/>
      <c r="U57" s="126"/>
    </row>
    <row r="58" spans="1:22">
      <c r="A58" s="123">
        <v>1</v>
      </c>
      <c r="B58" s="123">
        <v>2138</v>
      </c>
      <c r="C58" s="124" t="s">
        <v>1664</v>
      </c>
      <c r="D58" s="127" t="s">
        <v>1662</v>
      </c>
      <c r="E58" s="128">
        <v>2000000</v>
      </c>
      <c r="F58" s="126"/>
      <c r="G58" s="126"/>
      <c r="H58" s="126"/>
      <c r="I58" s="126"/>
      <c r="J58" s="126"/>
      <c r="K58" s="126"/>
      <c r="L58" s="126"/>
      <c r="M58" s="126"/>
      <c r="N58" s="126"/>
      <c r="O58" s="126"/>
      <c r="P58" s="126"/>
      <c r="Q58" s="126"/>
      <c r="R58" s="126"/>
      <c r="S58" s="126"/>
      <c r="T58" s="126"/>
      <c r="U58" s="126"/>
    </row>
    <row r="59" spans="1:22">
      <c r="A59" s="123">
        <v>1</v>
      </c>
      <c r="B59" s="123">
        <v>2138</v>
      </c>
      <c r="C59" s="124" t="s">
        <v>1482</v>
      </c>
      <c r="D59" s="127" t="s">
        <v>1480</v>
      </c>
      <c r="E59" s="128">
        <v>107765</v>
      </c>
      <c r="F59" s="126"/>
      <c r="G59" s="126"/>
      <c r="H59" s="126"/>
      <c r="I59" s="126"/>
      <c r="J59" s="126"/>
      <c r="K59" s="126"/>
      <c r="L59" s="126"/>
      <c r="M59" s="126"/>
      <c r="N59" s="126"/>
      <c r="O59" s="126"/>
      <c r="P59" s="126"/>
      <c r="Q59" s="126"/>
      <c r="R59" s="126"/>
      <c r="S59" s="126"/>
      <c r="T59" s="126"/>
      <c r="U59" s="126"/>
    </row>
    <row r="60" spans="1:22">
      <c r="A60" s="123">
        <v>1</v>
      </c>
      <c r="B60" s="123">
        <v>2138</v>
      </c>
      <c r="C60" s="124" t="s">
        <v>1499</v>
      </c>
      <c r="D60" s="127" t="s">
        <v>1497</v>
      </c>
      <c r="E60" s="128">
        <v>300000</v>
      </c>
      <c r="F60" s="126"/>
      <c r="G60" s="126"/>
      <c r="H60" s="126"/>
      <c r="I60" s="126"/>
      <c r="J60" s="126"/>
      <c r="K60" s="126"/>
      <c r="L60" s="126"/>
      <c r="M60" s="126"/>
      <c r="N60" s="126"/>
      <c r="O60" s="126"/>
      <c r="P60" s="126"/>
      <c r="Q60" s="126"/>
      <c r="R60" s="126"/>
      <c r="S60" s="126"/>
      <c r="T60" s="126"/>
      <c r="U60" s="126"/>
    </row>
    <row r="61" spans="1:22">
      <c r="A61" s="123">
        <v>1</v>
      </c>
      <c r="B61" s="123">
        <v>2138</v>
      </c>
      <c r="C61" s="124" t="s">
        <v>1914</v>
      </c>
      <c r="D61" s="127" t="s">
        <v>1915</v>
      </c>
      <c r="E61" s="128">
        <v>100000</v>
      </c>
      <c r="F61" s="126"/>
      <c r="G61" s="126"/>
      <c r="H61" s="126"/>
      <c r="I61" s="126"/>
      <c r="J61" s="126"/>
      <c r="K61" s="126"/>
      <c r="L61" s="126"/>
      <c r="M61" s="126"/>
      <c r="N61" s="126"/>
      <c r="O61" s="126"/>
      <c r="P61" s="126"/>
      <c r="Q61" s="126"/>
      <c r="R61" s="126"/>
      <c r="S61" s="126"/>
      <c r="T61" s="126"/>
      <c r="U61" s="126"/>
    </row>
    <row r="62" spans="1:22">
      <c r="A62" s="123">
        <v>1</v>
      </c>
      <c r="B62" s="123">
        <v>2138</v>
      </c>
      <c r="C62" s="124" t="s">
        <v>1360</v>
      </c>
      <c r="D62" s="127" t="s">
        <v>1895</v>
      </c>
      <c r="E62" s="128">
        <v>300000</v>
      </c>
      <c r="F62" s="126"/>
      <c r="G62" s="126"/>
      <c r="H62" s="126"/>
      <c r="I62" s="126"/>
      <c r="J62" s="126"/>
      <c r="K62" s="126"/>
      <c r="L62" s="126"/>
      <c r="M62" s="126"/>
      <c r="N62" s="126"/>
      <c r="O62" s="126"/>
      <c r="P62" s="126"/>
      <c r="Q62" s="126"/>
      <c r="R62" s="126"/>
      <c r="S62" s="126"/>
      <c r="T62" s="126"/>
      <c r="U62" s="126"/>
    </row>
    <row r="63" spans="1:22">
      <c r="A63" s="123">
        <v>1</v>
      </c>
      <c r="B63" s="123">
        <v>2138</v>
      </c>
      <c r="C63" s="124" t="s">
        <v>1210</v>
      </c>
      <c r="D63" s="127" t="s">
        <v>1208</v>
      </c>
      <c r="E63" s="128">
        <v>200000</v>
      </c>
      <c r="F63" s="126"/>
      <c r="G63" s="126"/>
      <c r="H63" s="126"/>
      <c r="I63" s="126"/>
      <c r="L63" s="126"/>
      <c r="M63" s="126"/>
      <c r="N63" s="126"/>
      <c r="O63" s="126"/>
      <c r="P63" s="126"/>
      <c r="Q63" s="126"/>
      <c r="R63" s="126"/>
      <c r="S63" s="126"/>
      <c r="T63" s="126"/>
      <c r="U63" s="126"/>
    </row>
    <row r="64" spans="1:22">
      <c r="A64" s="123">
        <v>1</v>
      </c>
      <c r="B64" s="123">
        <v>2138</v>
      </c>
      <c r="C64" s="124" t="s">
        <v>1059</v>
      </c>
      <c r="D64" s="127" t="s">
        <v>1916</v>
      </c>
      <c r="E64" s="128">
        <v>800000</v>
      </c>
      <c r="F64" s="126"/>
      <c r="G64" s="126"/>
      <c r="H64" s="126"/>
      <c r="I64" s="126"/>
      <c r="J64" s="126"/>
      <c r="K64" s="126"/>
      <c r="L64" s="126"/>
      <c r="M64" s="126"/>
      <c r="N64" s="126"/>
      <c r="O64" s="126"/>
      <c r="P64" s="126"/>
      <c r="Q64" s="126"/>
      <c r="R64" s="126"/>
      <c r="S64" s="126"/>
      <c r="T64" s="126"/>
      <c r="U64" s="126"/>
    </row>
    <row r="65" spans="1:21">
      <c r="A65" s="123">
        <v>1</v>
      </c>
      <c r="B65" s="123">
        <v>2138</v>
      </c>
      <c r="C65" s="127" t="s">
        <v>1053</v>
      </c>
      <c r="D65" s="127" t="s">
        <v>1917</v>
      </c>
      <c r="E65" s="128">
        <v>800000</v>
      </c>
      <c r="F65" s="126"/>
      <c r="G65" s="126"/>
      <c r="H65" s="126"/>
      <c r="I65" s="126"/>
      <c r="J65" s="126"/>
      <c r="K65" s="126"/>
      <c r="L65" s="126"/>
      <c r="M65" s="126"/>
      <c r="N65" s="126"/>
      <c r="O65" s="126"/>
      <c r="P65" s="126"/>
      <c r="Q65" s="126"/>
      <c r="R65" s="126"/>
      <c r="S65" s="126"/>
      <c r="T65" s="126"/>
      <c r="U65" s="126"/>
    </row>
    <row r="66" spans="1:21">
      <c r="A66" s="123">
        <v>1</v>
      </c>
      <c r="B66" s="123">
        <v>2138</v>
      </c>
      <c r="C66" s="127" t="s">
        <v>1199</v>
      </c>
      <c r="D66" s="127" t="s">
        <v>1918</v>
      </c>
      <c r="E66" s="128">
        <v>50700</v>
      </c>
      <c r="F66" s="126"/>
      <c r="G66" s="126"/>
      <c r="H66" s="126"/>
      <c r="I66" s="126"/>
      <c r="J66" s="126"/>
      <c r="K66" s="126"/>
      <c r="L66" s="126"/>
      <c r="M66" s="126"/>
      <c r="N66" s="126"/>
      <c r="O66" s="126"/>
      <c r="P66" s="126"/>
      <c r="Q66" s="126"/>
      <c r="R66" s="126"/>
      <c r="S66" s="126"/>
      <c r="T66" s="126"/>
      <c r="U66" s="126"/>
    </row>
    <row r="67" spans="1:21">
      <c r="A67" s="123">
        <v>1</v>
      </c>
      <c r="B67" s="123">
        <v>2138</v>
      </c>
      <c r="C67" s="124" t="s">
        <v>1256</v>
      </c>
      <c r="D67" s="127" t="s">
        <v>1253</v>
      </c>
      <c r="E67" s="128">
        <v>379000</v>
      </c>
      <c r="F67" s="126"/>
      <c r="G67" s="126"/>
      <c r="H67" s="126"/>
      <c r="I67" s="126"/>
      <c r="L67" s="126"/>
      <c r="M67" s="126"/>
      <c r="N67" s="126"/>
      <c r="O67" s="126"/>
      <c r="P67" s="126"/>
      <c r="Q67" s="126"/>
      <c r="R67" s="126"/>
      <c r="S67" s="126"/>
      <c r="T67" s="126"/>
      <c r="U67" s="126"/>
    </row>
    <row r="68" spans="1:21">
      <c r="A68" s="123">
        <v>1</v>
      </c>
      <c r="B68" s="123">
        <v>2138</v>
      </c>
      <c r="C68" s="127" t="s">
        <v>1151</v>
      </c>
      <c r="D68" s="127" t="s">
        <v>1149</v>
      </c>
      <c r="E68" s="128">
        <v>400000</v>
      </c>
      <c r="F68" s="126"/>
      <c r="G68" s="126"/>
      <c r="H68" s="126"/>
      <c r="I68" s="126"/>
      <c r="J68" s="126"/>
      <c r="K68" s="126"/>
      <c r="L68" s="126"/>
      <c r="M68" s="126"/>
      <c r="N68" s="126"/>
      <c r="O68" s="126"/>
      <c r="P68" s="126"/>
      <c r="Q68" s="126"/>
      <c r="R68" s="126"/>
      <c r="S68" s="126"/>
      <c r="T68" s="126"/>
      <c r="U68" s="126"/>
    </row>
    <row r="69" spans="1:21">
      <c r="A69" s="123">
        <v>1</v>
      </c>
      <c r="B69" s="123">
        <v>2138</v>
      </c>
      <c r="C69" s="127" t="s">
        <v>1505</v>
      </c>
      <c r="D69" s="127" t="s">
        <v>1503</v>
      </c>
      <c r="E69" s="128">
        <v>218000</v>
      </c>
      <c r="F69" s="126"/>
      <c r="G69" s="126"/>
      <c r="H69" s="126"/>
      <c r="I69" s="126"/>
      <c r="J69" s="126"/>
      <c r="K69" s="126"/>
      <c r="L69" s="126"/>
      <c r="M69" s="126"/>
      <c r="N69" s="126"/>
      <c r="O69" s="126"/>
      <c r="P69" s="126"/>
      <c r="Q69" s="126"/>
      <c r="R69" s="126"/>
      <c r="S69" s="126"/>
      <c r="T69" s="126"/>
      <c r="U69" s="126"/>
    </row>
    <row r="70" spans="1:21">
      <c r="A70" s="123">
        <v>1</v>
      </c>
      <c r="B70" s="123">
        <v>2138</v>
      </c>
      <c r="C70" s="124" t="s">
        <v>1251</v>
      </c>
      <c r="D70" s="127" t="s">
        <v>1248</v>
      </c>
      <c r="E70" s="128">
        <v>72500</v>
      </c>
      <c r="F70" s="126"/>
      <c r="G70" s="126"/>
      <c r="H70" s="126"/>
      <c r="I70" s="126"/>
      <c r="J70" s="126"/>
      <c r="K70" s="126"/>
      <c r="L70" s="126"/>
      <c r="M70" s="126"/>
      <c r="N70" s="126"/>
      <c r="O70" s="126"/>
      <c r="P70" s="126"/>
      <c r="Q70" s="126"/>
      <c r="R70" s="126"/>
      <c r="S70" s="126"/>
      <c r="T70" s="126"/>
      <c r="U70" s="126"/>
    </row>
    <row r="71" spans="1:21">
      <c r="A71" s="123">
        <v>1</v>
      </c>
      <c r="B71" s="123">
        <v>2138</v>
      </c>
      <c r="C71" s="124" t="s">
        <v>1325</v>
      </c>
      <c r="D71" s="127" t="s">
        <v>1919</v>
      </c>
      <c r="E71" s="128">
        <v>71500</v>
      </c>
      <c r="F71" s="126"/>
      <c r="G71" s="126"/>
      <c r="H71" s="126"/>
      <c r="I71" s="126"/>
      <c r="J71" s="126"/>
      <c r="K71" s="126"/>
      <c r="L71" s="126"/>
      <c r="M71" s="126"/>
      <c r="N71" s="126"/>
      <c r="O71" s="126"/>
      <c r="P71" s="126"/>
      <c r="Q71" s="126"/>
      <c r="R71" s="126"/>
      <c r="S71" s="126"/>
      <c r="T71" s="126"/>
      <c r="U71" s="126"/>
    </row>
    <row r="72" spans="1:21">
      <c r="A72" s="123">
        <v>1</v>
      </c>
      <c r="B72" s="123">
        <v>2138</v>
      </c>
      <c r="C72" s="124" t="s">
        <v>1145</v>
      </c>
      <c r="D72" s="127" t="s">
        <v>1142</v>
      </c>
      <c r="E72" s="128">
        <v>56100</v>
      </c>
      <c r="F72" s="126"/>
      <c r="G72" s="126"/>
      <c r="H72" s="126"/>
      <c r="I72" s="126"/>
      <c r="L72" s="126"/>
      <c r="M72" s="126"/>
      <c r="N72" s="126"/>
      <c r="O72" s="126"/>
      <c r="P72" s="126"/>
      <c r="Q72" s="126"/>
      <c r="R72" s="126"/>
      <c r="S72" s="126"/>
      <c r="T72" s="126"/>
      <c r="U72" s="126"/>
    </row>
    <row r="73" spans="1:21">
      <c r="A73" s="123">
        <v>1</v>
      </c>
      <c r="B73" s="123">
        <v>2138</v>
      </c>
      <c r="C73" s="124" t="s">
        <v>1229</v>
      </c>
      <c r="D73" s="127" t="s">
        <v>1227</v>
      </c>
      <c r="E73" s="128">
        <v>973855</v>
      </c>
      <c r="F73" s="126"/>
      <c r="G73" s="126"/>
      <c r="H73" s="126"/>
      <c r="I73" s="126"/>
      <c r="J73" s="126"/>
      <c r="K73" s="126"/>
      <c r="L73" s="126"/>
      <c r="M73" s="126"/>
      <c r="N73" s="126"/>
      <c r="O73" s="126"/>
      <c r="P73" s="126"/>
      <c r="Q73" s="126"/>
      <c r="R73" s="126"/>
      <c r="S73" s="126"/>
      <c r="T73" s="126"/>
      <c r="U73" s="126"/>
    </row>
    <row r="74" spans="1:21">
      <c r="A74" s="123">
        <v>1</v>
      </c>
      <c r="B74" s="123">
        <v>2138</v>
      </c>
      <c r="C74" s="124" t="s">
        <v>1115</v>
      </c>
      <c r="D74" s="127" t="s">
        <v>1920</v>
      </c>
      <c r="E74" s="128">
        <v>800000</v>
      </c>
      <c r="F74" s="126"/>
      <c r="G74" s="126"/>
      <c r="H74" s="126"/>
      <c r="I74" s="126"/>
      <c r="L74" s="126"/>
      <c r="M74" s="126"/>
      <c r="N74" s="126"/>
      <c r="O74" s="126"/>
      <c r="P74" s="126"/>
      <c r="Q74" s="126"/>
      <c r="R74" s="126"/>
      <c r="S74" s="126"/>
      <c r="T74" s="126"/>
      <c r="U74" s="126"/>
    </row>
    <row r="75" spans="1:21">
      <c r="A75" s="123">
        <v>1</v>
      </c>
      <c r="B75" s="123">
        <v>2138</v>
      </c>
      <c r="C75" s="124" t="s">
        <v>1096</v>
      </c>
      <c r="D75" s="127" t="s">
        <v>1921</v>
      </c>
      <c r="E75" s="128">
        <v>1978000</v>
      </c>
      <c r="F75" s="126"/>
      <c r="G75" s="126"/>
      <c r="H75" s="126"/>
      <c r="I75" s="126"/>
      <c r="L75" s="126"/>
      <c r="M75" s="126"/>
      <c r="N75" s="126"/>
      <c r="O75" s="126"/>
      <c r="P75" s="126"/>
      <c r="Q75" s="126"/>
      <c r="R75" s="126"/>
      <c r="S75" s="126"/>
      <c r="T75" s="126"/>
      <c r="U75" s="126"/>
    </row>
    <row r="76" spans="1:21">
      <c r="A76" s="123">
        <v>1</v>
      </c>
      <c r="B76" s="123">
        <v>2138</v>
      </c>
      <c r="C76" s="124" t="s">
        <v>1306</v>
      </c>
      <c r="D76" s="127" t="s">
        <v>1303</v>
      </c>
      <c r="E76" s="128">
        <v>200000</v>
      </c>
      <c r="F76" s="126"/>
      <c r="G76" s="126"/>
      <c r="H76" s="126"/>
      <c r="I76" s="126"/>
      <c r="J76" s="126"/>
      <c r="K76" s="126"/>
      <c r="L76" s="126"/>
      <c r="M76" s="126"/>
      <c r="N76" s="126"/>
      <c r="O76" s="126"/>
      <c r="P76" s="126"/>
      <c r="Q76" s="126"/>
      <c r="R76" s="126"/>
      <c r="S76" s="126"/>
      <c r="T76" s="126"/>
      <c r="U76" s="126"/>
    </row>
    <row r="77" spans="1:21">
      <c r="A77" s="123">
        <v>1</v>
      </c>
      <c r="B77" s="123">
        <v>2138</v>
      </c>
      <c r="C77" s="124" t="s">
        <v>1166</v>
      </c>
      <c r="D77" s="127" t="s">
        <v>1163</v>
      </c>
      <c r="E77" s="128">
        <v>379000</v>
      </c>
      <c r="F77" s="126"/>
      <c r="G77" s="126"/>
      <c r="H77" s="126"/>
      <c r="I77" s="126"/>
      <c r="L77" s="126"/>
      <c r="M77" s="126"/>
      <c r="N77" s="126"/>
      <c r="O77" s="126"/>
      <c r="P77" s="126"/>
      <c r="Q77" s="126"/>
      <c r="R77" s="126"/>
      <c r="S77" s="126"/>
      <c r="T77" s="126"/>
      <c r="U77" s="126"/>
    </row>
    <row r="78" spans="1:21">
      <c r="A78" s="123">
        <v>1</v>
      </c>
      <c r="B78" s="123">
        <v>2138</v>
      </c>
      <c r="C78" s="124" t="s">
        <v>1242</v>
      </c>
      <c r="D78" s="127" t="s">
        <v>1922</v>
      </c>
      <c r="E78" s="128">
        <v>740000</v>
      </c>
      <c r="F78" s="126"/>
      <c r="G78" s="126"/>
      <c r="H78" s="126"/>
      <c r="I78" s="126"/>
      <c r="J78" s="126"/>
      <c r="K78" s="126"/>
      <c r="L78" s="126"/>
      <c r="M78" s="126"/>
      <c r="N78" s="126"/>
      <c r="O78" s="126"/>
      <c r="P78" s="126"/>
      <c r="Q78" s="126"/>
      <c r="R78" s="126"/>
      <c r="S78" s="126"/>
      <c r="T78" s="126"/>
      <c r="U78" s="126"/>
    </row>
    <row r="79" spans="1:21">
      <c r="A79" s="123">
        <v>1</v>
      </c>
      <c r="B79" s="123">
        <v>2138</v>
      </c>
      <c r="C79" s="124" t="s">
        <v>1281</v>
      </c>
      <c r="D79" s="127" t="s">
        <v>1923</v>
      </c>
      <c r="E79" s="128">
        <v>417000</v>
      </c>
      <c r="F79" s="126"/>
      <c r="G79" s="126"/>
      <c r="H79" s="126"/>
      <c r="I79" s="126"/>
      <c r="L79" s="126"/>
      <c r="M79" s="126"/>
      <c r="N79" s="126"/>
      <c r="O79" s="126"/>
      <c r="P79" s="126"/>
      <c r="Q79" s="126"/>
      <c r="R79" s="126"/>
      <c r="S79" s="126"/>
      <c r="T79" s="126"/>
      <c r="U79" s="126"/>
    </row>
    <row r="80" spans="1:21">
      <c r="A80" s="123">
        <v>1</v>
      </c>
      <c r="B80" s="123">
        <v>2138</v>
      </c>
      <c r="C80" s="124" t="s">
        <v>1698</v>
      </c>
      <c r="D80" s="127" t="s">
        <v>1696</v>
      </c>
      <c r="E80" s="128">
        <v>7000000</v>
      </c>
      <c r="F80" s="126"/>
      <c r="G80" s="126"/>
      <c r="H80" s="126"/>
      <c r="I80" s="126"/>
      <c r="J80" s="126"/>
      <c r="K80" s="126"/>
      <c r="L80" s="126"/>
      <c r="M80" s="126"/>
      <c r="N80" s="126"/>
      <c r="O80" s="126"/>
      <c r="P80" s="126"/>
      <c r="Q80" s="126"/>
      <c r="R80" s="126"/>
      <c r="S80" s="126"/>
      <c r="T80" s="126"/>
      <c r="U80" s="126"/>
    </row>
    <row r="81" spans="1:21">
      <c r="A81" s="123">
        <v>1</v>
      </c>
      <c r="B81" s="123">
        <v>2138</v>
      </c>
      <c r="C81" s="124" t="s">
        <v>1372</v>
      </c>
      <c r="D81" s="127" t="s">
        <v>1924</v>
      </c>
      <c r="E81" s="128">
        <v>400000</v>
      </c>
      <c r="F81" s="126"/>
      <c r="G81" s="126"/>
      <c r="H81" s="126"/>
      <c r="I81" s="126"/>
      <c r="L81" s="126"/>
      <c r="M81" s="126"/>
      <c r="N81" s="126"/>
      <c r="O81" s="126"/>
      <c r="P81" s="126"/>
      <c r="Q81" s="126"/>
      <c r="R81" s="126"/>
      <c r="S81" s="126"/>
      <c r="T81" s="126"/>
      <c r="U81" s="126"/>
    </row>
    <row r="82" spans="1:21">
      <c r="A82" s="123">
        <v>1</v>
      </c>
      <c r="B82" s="123">
        <v>2138</v>
      </c>
      <c r="C82" s="124" t="s">
        <v>1582</v>
      </c>
      <c r="D82" s="127" t="s">
        <v>1925</v>
      </c>
      <c r="E82" s="128">
        <v>255000</v>
      </c>
      <c r="F82" s="126"/>
      <c r="G82" s="126"/>
      <c r="H82" s="126"/>
      <c r="I82" s="126"/>
      <c r="L82" s="126"/>
      <c r="M82" s="126"/>
      <c r="N82" s="126"/>
      <c r="O82" s="126"/>
      <c r="P82" s="126"/>
      <c r="Q82" s="126"/>
      <c r="R82" s="126"/>
      <c r="S82" s="126"/>
      <c r="T82" s="126"/>
      <c r="U82" s="126"/>
    </row>
    <row r="83" spans="1:21" ht="12.75" customHeight="1">
      <c r="A83" s="123">
        <v>1</v>
      </c>
      <c r="B83" s="123">
        <v>2138</v>
      </c>
      <c r="C83" s="127" t="s">
        <v>1464</v>
      </c>
      <c r="D83" s="127" t="s">
        <v>1926</v>
      </c>
      <c r="E83" s="128">
        <v>340000</v>
      </c>
      <c r="F83" s="126"/>
      <c r="G83" s="126"/>
      <c r="H83" s="126"/>
      <c r="I83" s="126"/>
      <c r="J83" s="126"/>
      <c r="K83" s="126"/>
      <c r="L83" s="126"/>
      <c r="M83" s="126"/>
      <c r="N83" s="126"/>
      <c r="O83" s="126"/>
      <c r="P83" s="126"/>
      <c r="Q83" s="126"/>
      <c r="R83" s="126"/>
      <c r="S83" s="126"/>
      <c r="T83" s="126"/>
      <c r="U83" s="126"/>
    </row>
    <row r="84" spans="1:21" ht="12.75" customHeight="1">
      <c r="A84" s="123">
        <v>1</v>
      </c>
      <c r="B84" s="123">
        <v>2138</v>
      </c>
      <c r="C84" s="127" t="s">
        <v>1619</v>
      </c>
      <c r="D84" s="127" t="s">
        <v>1927</v>
      </c>
      <c r="E84" s="128">
        <v>31000</v>
      </c>
      <c r="F84" s="126"/>
      <c r="G84" s="126"/>
      <c r="H84" s="126"/>
      <c r="I84" s="126"/>
      <c r="L84" s="126"/>
      <c r="M84" s="126"/>
      <c r="N84" s="126"/>
      <c r="O84" s="126"/>
      <c r="P84" s="126"/>
      <c r="Q84" s="126"/>
      <c r="R84" s="126"/>
      <c r="S84" s="126"/>
      <c r="T84" s="126"/>
      <c r="U84" s="126"/>
    </row>
    <row r="85" spans="1:21" ht="12.75" customHeight="1">
      <c r="A85" s="123">
        <v>1</v>
      </c>
      <c r="B85" s="123">
        <v>2138</v>
      </c>
      <c r="C85" s="127" t="s">
        <v>1676</v>
      </c>
      <c r="D85" s="127" t="s">
        <v>1673</v>
      </c>
      <c r="E85" s="128">
        <v>10000</v>
      </c>
      <c r="F85" s="126"/>
      <c r="G85" s="126"/>
      <c r="H85" s="126"/>
      <c r="I85" s="126"/>
      <c r="L85" s="126"/>
      <c r="M85" s="126"/>
      <c r="N85" s="126"/>
      <c r="O85" s="126"/>
      <c r="P85" s="126"/>
      <c r="Q85" s="126"/>
      <c r="R85" s="126"/>
      <c r="S85" s="126"/>
      <c r="T85" s="126"/>
      <c r="U85" s="126"/>
    </row>
    <row r="86" spans="1:21">
      <c r="A86" s="123">
        <v>4</v>
      </c>
      <c r="B86" s="123">
        <v>100</v>
      </c>
      <c r="C86" s="124" t="s">
        <v>1794</v>
      </c>
      <c r="D86" s="127" t="s">
        <v>1878</v>
      </c>
      <c r="E86" s="128">
        <v>47168877</v>
      </c>
      <c r="F86" s="126"/>
      <c r="G86" s="126"/>
      <c r="H86" s="126"/>
      <c r="I86" s="126"/>
      <c r="L86" s="126"/>
      <c r="M86" s="126"/>
      <c r="N86" s="126"/>
      <c r="O86" s="126"/>
      <c r="P86" s="126"/>
      <c r="Q86" s="126"/>
      <c r="R86" s="126"/>
      <c r="S86" s="126"/>
      <c r="T86" s="126"/>
      <c r="U86" s="126"/>
    </row>
    <row r="87" spans="1:21">
      <c r="A87" s="123">
        <v>4</v>
      </c>
      <c r="B87" s="123">
        <v>100</v>
      </c>
      <c r="C87" s="127" t="s">
        <v>1796</v>
      </c>
      <c r="D87" s="127" t="s">
        <v>1928</v>
      </c>
      <c r="E87" s="128">
        <v>720000</v>
      </c>
      <c r="F87" s="126"/>
      <c r="G87" s="126"/>
      <c r="H87" s="126"/>
      <c r="I87" s="126"/>
      <c r="J87" s="126"/>
      <c r="K87" s="126"/>
      <c r="L87" s="126"/>
      <c r="M87" s="126"/>
      <c r="N87" s="126"/>
      <c r="O87" s="126"/>
      <c r="P87" s="126"/>
      <c r="Q87" s="126"/>
      <c r="R87" s="126"/>
      <c r="S87" s="126"/>
      <c r="T87" s="126"/>
      <c r="U87" s="126"/>
    </row>
    <row r="88" spans="1:21">
      <c r="A88" s="123">
        <v>4</v>
      </c>
      <c r="B88" s="123">
        <v>100</v>
      </c>
      <c r="C88" s="127" t="s">
        <v>1798</v>
      </c>
      <c r="D88" s="127" t="s">
        <v>1879</v>
      </c>
      <c r="E88" s="128">
        <v>8220000</v>
      </c>
      <c r="F88" s="126"/>
      <c r="G88" s="126"/>
      <c r="H88" s="126"/>
      <c r="I88" s="126"/>
      <c r="J88" s="126"/>
      <c r="K88" s="126"/>
      <c r="L88" s="126"/>
      <c r="M88" s="126"/>
      <c r="N88" s="126"/>
      <c r="O88" s="126"/>
      <c r="P88" s="126"/>
      <c r="Q88" s="126"/>
      <c r="R88" s="126"/>
      <c r="S88" s="126"/>
      <c r="T88" s="126"/>
      <c r="U88" s="126"/>
    </row>
    <row r="89" spans="1:21">
      <c r="A89" s="123">
        <v>4</v>
      </c>
      <c r="B89" s="123">
        <v>100</v>
      </c>
      <c r="C89" s="124" t="s">
        <v>1806</v>
      </c>
      <c r="D89" s="127" t="s">
        <v>1882</v>
      </c>
      <c r="E89" s="128">
        <v>375415</v>
      </c>
      <c r="F89" s="126"/>
      <c r="G89" s="126"/>
      <c r="H89" s="126"/>
      <c r="I89" s="126"/>
      <c r="J89" s="126"/>
      <c r="K89" s="126"/>
      <c r="L89" s="126"/>
      <c r="M89" s="126"/>
      <c r="N89" s="126"/>
      <c r="O89" s="126"/>
      <c r="P89" s="126"/>
      <c r="Q89" s="126"/>
      <c r="R89" s="126"/>
      <c r="S89" s="126"/>
      <c r="T89" s="126"/>
      <c r="U89" s="126"/>
    </row>
    <row r="90" spans="1:21">
      <c r="A90" s="123">
        <v>4</v>
      </c>
      <c r="B90" s="123">
        <v>100</v>
      </c>
      <c r="C90" s="127" t="s">
        <v>1808</v>
      </c>
      <c r="D90" s="127" t="s">
        <v>1809</v>
      </c>
      <c r="E90" s="128">
        <v>36424</v>
      </c>
      <c r="F90" s="126"/>
      <c r="G90" s="126"/>
      <c r="H90" s="126"/>
      <c r="I90" s="126"/>
      <c r="J90" s="126"/>
      <c r="K90" s="126"/>
      <c r="L90" s="126"/>
      <c r="M90" s="126"/>
      <c r="N90" s="126"/>
      <c r="O90" s="126"/>
      <c r="P90" s="126"/>
      <c r="Q90" s="126"/>
      <c r="R90" s="126"/>
      <c r="S90" s="126"/>
      <c r="T90" s="126"/>
      <c r="U90" s="126"/>
    </row>
    <row r="91" spans="1:21">
      <c r="A91" s="123">
        <v>4</v>
      </c>
      <c r="B91" s="123">
        <v>100</v>
      </c>
      <c r="C91" s="127" t="s">
        <v>1811</v>
      </c>
      <c r="D91" s="127" t="s">
        <v>1884</v>
      </c>
      <c r="E91" s="128">
        <v>4397600</v>
      </c>
      <c r="F91" s="126"/>
      <c r="G91" s="126"/>
      <c r="H91" s="126"/>
      <c r="I91" s="126"/>
      <c r="J91" s="126"/>
      <c r="K91" s="126"/>
      <c r="L91" s="126"/>
      <c r="M91" s="126"/>
      <c r="N91" s="126"/>
      <c r="O91" s="126"/>
      <c r="P91" s="126"/>
      <c r="Q91" s="126"/>
      <c r="R91" s="126"/>
      <c r="S91" s="126"/>
      <c r="T91" s="126"/>
      <c r="U91" s="126"/>
    </row>
    <row r="92" spans="1:21">
      <c r="A92" s="123">
        <v>4</v>
      </c>
      <c r="B92" s="123">
        <v>100</v>
      </c>
      <c r="C92" s="127" t="s">
        <v>1815</v>
      </c>
      <c r="D92" s="127" t="s">
        <v>1885</v>
      </c>
      <c r="E92" s="128">
        <v>884100</v>
      </c>
      <c r="F92" s="126"/>
      <c r="G92" s="126"/>
      <c r="H92" s="126"/>
      <c r="I92" s="126"/>
      <c r="J92" s="126"/>
      <c r="K92" s="126"/>
      <c r="L92" s="126"/>
      <c r="M92" s="126"/>
      <c r="N92" s="126"/>
      <c r="O92" s="126"/>
      <c r="P92" s="126"/>
      <c r="Q92" s="126"/>
      <c r="R92" s="126"/>
      <c r="S92" s="126"/>
      <c r="T92" s="126"/>
      <c r="U92" s="126"/>
    </row>
    <row r="93" spans="1:21">
      <c r="A93" s="123">
        <v>4</v>
      </c>
      <c r="B93" s="123">
        <v>100</v>
      </c>
      <c r="C93" s="127" t="s">
        <v>1886</v>
      </c>
      <c r="D93" s="127" t="s">
        <v>1887</v>
      </c>
      <c r="E93" s="128">
        <v>4398000</v>
      </c>
      <c r="F93" s="126"/>
      <c r="G93" s="126"/>
      <c r="H93" s="126"/>
      <c r="I93" s="126"/>
      <c r="J93" s="126"/>
      <c r="K93" s="126"/>
      <c r="L93" s="126"/>
      <c r="M93" s="126"/>
      <c r="N93" s="126"/>
      <c r="O93" s="126"/>
      <c r="P93" s="126"/>
      <c r="Q93" s="126"/>
      <c r="R93" s="126"/>
      <c r="S93" s="126"/>
      <c r="T93" s="126"/>
      <c r="U93" s="126"/>
    </row>
    <row r="94" spans="1:21">
      <c r="A94" s="123">
        <v>4</v>
      </c>
      <c r="B94" s="123">
        <v>100</v>
      </c>
      <c r="C94" s="124" t="s">
        <v>1818</v>
      </c>
      <c r="D94" s="127" t="s">
        <v>1888</v>
      </c>
      <c r="E94" s="128">
        <v>3931000</v>
      </c>
      <c r="F94" s="126"/>
      <c r="G94" s="126"/>
      <c r="H94" s="126"/>
      <c r="I94" s="126"/>
      <c r="J94" s="126"/>
      <c r="K94" s="126"/>
      <c r="L94" s="126"/>
      <c r="M94" s="126"/>
      <c r="N94" s="126"/>
      <c r="O94" s="126"/>
      <c r="P94" s="126"/>
      <c r="Q94" s="126"/>
      <c r="R94" s="126"/>
      <c r="S94" s="126"/>
      <c r="T94" s="126"/>
      <c r="U94" s="126"/>
    </row>
    <row r="95" spans="1:21">
      <c r="A95" s="123">
        <v>4</v>
      </c>
      <c r="B95" s="123">
        <v>100</v>
      </c>
      <c r="C95" s="124" t="s">
        <v>1820</v>
      </c>
      <c r="D95" s="127" t="s">
        <v>1821</v>
      </c>
      <c r="E95" s="128">
        <v>3937000</v>
      </c>
      <c r="F95" s="126"/>
      <c r="G95" s="126"/>
      <c r="H95" s="126"/>
      <c r="I95" s="126"/>
      <c r="J95" s="126"/>
      <c r="K95" s="126"/>
      <c r="L95" s="126"/>
      <c r="M95" s="126"/>
      <c r="N95" s="126"/>
      <c r="O95" s="126"/>
      <c r="P95" s="126"/>
      <c r="Q95" s="126"/>
      <c r="R95" s="126"/>
      <c r="S95" s="126"/>
      <c r="T95" s="126"/>
      <c r="U95" s="126"/>
    </row>
    <row r="96" spans="1:21">
      <c r="A96" s="123">
        <v>4</v>
      </c>
      <c r="B96" s="123">
        <v>100</v>
      </c>
      <c r="C96" s="124" t="s">
        <v>1822</v>
      </c>
      <c r="D96" s="127" t="s">
        <v>1823</v>
      </c>
      <c r="E96" s="128">
        <v>610000</v>
      </c>
      <c r="F96" s="126"/>
      <c r="G96" s="126"/>
      <c r="H96" s="126"/>
      <c r="I96" s="126"/>
      <c r="J96" s="126"/>
      <c r="K96" s="126"/>
      <c r="L96" s="126"/>
      <c r="M96" s="126"/>
      <c r="N96" s="126"/>
      <c r="O96" s="126"/>
      <c r="P96" s="126"/>
      <c r="Q96" s="126"/>
      <c r="R96" s="126"/>
      <c r="S96" s="126"/>
      <c r="T96" s="126"/>
      <c r="U96" s="126"/>
    </row>
    <row r="97" spans="1:22">
      <c r="A97" s="123">
        <v>4</v>
      </c>
      <c r="B97" s="123">
        <v>100</v>
      </c>
      <c r="C97" s="124" t="s">
        <v>1482</v>
      </c>
      <c r="D97" s="127" t="s">
        <v>1480</v>
      </c>
      <c r="E97" s="128">
        <v>0</v>
      </c>
      <c r="F97" s="126"/>
      <c r="G97" s="126"/>
      <c r="H97" s="126"/>
      <c r="I97" s="126"/>
      <c r="J97" s="126"/>
      <c r="K97" s="126"/>
      <c r="L97" s="126"/>
      <c r="M97" s="126"/>
      <c r="N97" s="126"/>
      <c r="O97" s="126"/>
      <c r="P97" s="126"/>
      <c r="Q97" s="126"/>
      <c r="R97" s="126"/>
      <c r="S97" s="126"/>
      <c r="T97" s="126"/>
      <c r="U97" s="126"/>
    </row>
    <row r="98" spans="1:22">
      <c r="A98" s="123">
        <v>4</v>
      </c>
      <c r="B98" s="123">
        <v>100</v>
      </c>
      <c r="C98" s="124" t="s">
        <v>1360</v>
      </c>
      <c r="D98" s="127" t="s">
        <v>1895</v>
      </c>
      <c r="E98" s="128">
        <v>0</v>
      </c>
      <c r="F98" s="126"/>
      <c r="G98" s="126"/>
      <c r="H98" s="126"/>
      <c r="I98" s="126"/>
      <c r="J98" s="126"/>
      <c r="K98" s="126"/>
      <c r="M98" s="126"/>
      <c r="N98" s="126"/>
      <c r="O98" s="126"/>
      <c r="P98" s="126"/>
      <c r="Q98" s="126"/>
      <c r="R98" s="126"/>
      <c r="S98" s="126"/>
      <c r="T98" s="126"/>
      <c r="U98" s="126"/>
      <c r="V98" s="126"/>
    </row>
    <row r="99" spans="1:22">
      <c r="A99" s="123">
        <v>4</v>
      </c>
      <c r="B99" s="123">
        <v>100</v>
      </c>
      <c r="C99" s="124" t="s">
        <v>1210</v>
      </c>
      <c r="D99" s="127" t="s">
        <v>1208</v>
      </c>
      <c r="E99" s="128">
        <v>0</v>
      </c>
      <c r="F99" s="126"/>
      <c r="G99" s="126"/>
      <c r="H99" s="126"/>
      <c r="I99" s="126"/>
      <c r="J99" s="126"/>
      <c r="K99" s="126"/>
    </row>
    <row r="100" spans="1:22">
      <c r="A100" s="123">
        <v>4</v>
      </c>
      <c r="B100" s="123">
        <v>2138</v>
      </c>
      <c r="C100" s="124" t="s">
        <v>1138</v>
      </c>
      <c r="D100" s="127" t="s">
        <v>1898</v>
      </c>
      <c r="E100" s="128">
        <v>682000</v>
      </c>
      <c r="F100" s="126"/>
      <c r="G100" s="126"/>
      <c r="H100" s="126"/>
      <c r="I100" s="126"/>
      <c r="J100" s="126"/>
      <c r="K100" s="126"/>
      <c r="L100" s="126"/>
      <c r="M100" s="126"/>
      <c r="N100" s="126"/>
      <c r="O100" s="126"/>
      <c r="P100" s="126"/>
      <c r="Q100" s="126"/>
      <c r="R100" s="126"/>
      <c r="S100" s="126"/>
      <c r="T100" s="126"/>
      <c r="U100" s="126"/>
    </row>
    <row r="101" spans="1:22" s="132" customFormat="1">
      <c r="A101" s="132">
        <v>4</v>
      </c>
      <c r="B101" s="132">
        <v>2138</v>
      </c>
      <c r="C101" s="142" t="s">
        <v>1396</v>
      </c>
      <c r="D101" s="133" t="s">
        <v>1929</v>
      </c>
      <c r="E101" s="128">
        <v>40000</v>
      </c>
      <c r="F101" s="143"/>
      <c r="G101" s="143"/>
      <c r="H101" s="143"/>
      <c r="I101" s="143"/>
      <c r="J101" s="143"/>
      <c r="K101" s="143"/>
      <c r="L101" s="143"/>
      <c r="M101" s="143"/>
      <c r="N101" s="143"/>
      <c r="O101" s="143"/>
      <c r="P101" s="143"/>
      <c r="Q101" s="143"/>
      <c r="R101" s="143"/>
      <c r="S101" s="143"/>
      <c r="T101" s="143"/>
      <c r="U101" s="143"/>
    </row>
    <row r="102" spans="1:22" s="132" customFormat="1">
      <c r="A102" s="132">
        <v>4</v>
      </c>
      <c r="B102" s="132">
        <v>2138</v>
      </c>
      <c r="C102" s="142" t="s">
        <v>1376</v>
      </c>
      <c r="D102" s="133" t="s">
        <v>1904</v>
      </c>
      <c r="E102" s="128">
        <v>6000</v>
      </c>
      <c r="F102" s="143"/>
      <c r="G102" s="143"/>
      <c r="H102" s="143"/>
      <c r="I102" s="143"/>
      <c r="J102" s="143"/>
      <c r="K102" s="143"/>
      <c r="L102" s="143"/>
      <c r="M102" s="143"/>
      <c r="N102" s="143"/>
      <c r="O102" s="143"/>
      <c r="P102" s="143"/>
      <c r="Q102" s="143"/>
      <c r="R102" s="143"/>
      <c r="S102" s="143"/>
      <c r="T102" s="143"/>
      <c r="U102" s="143"/>
    </row>
    <row r="103" spans="1:22">
      <c r="A103" s="123">
        <v>4</v>
      </c>
      <c r="B103" s="123">
        <v>2138</v>
      </c>
      <c r="C103" s="124" t="s">
        <v>1365</v>
      </c>
      <c r="D103" s="127" t="s">
        <v>1362</v>
      </c>
      <c r="E103" s="128">
        <v>1500000</v>
      </c>
      <c r="F103" s="126"/>
      <c r="G103" s="126"/>
      <c r="H103" s="126"/>
      <c r="I103" s="126"/>
      <c r="J103" s="126"/>
      <c r="K103" s="126"/>
      <c r="L103" s="126"/>
      <c r="M103" s="126"/>
      <c r="N103" s="126"/>
      <c r="O103" s="126"/>
      <c r="P103" s="126"/>
      <c r="Q103" s="126"/>
      <c r="R103" s="126"/>
      <c r="S103" s="126"/>
      <c r="T103" s="126"/>
      <c r="U103" s="126"/>
    </row>
    <row r="104" spans="1:22">
      <c r="A104" s="123">
        <v>4</v>
      </c>
      <c r="B104" s="123">
        <v>2138</v>
      </c>
      <c r="C104" s="127" t="s">
        <v>1133</v>
      </c>
      <c r="D104" s="127" t="s">
        <v>1131</v>
      </c>
      <c r="E104" s="128">
        <v>4000</v>
      </c>
      <c r="F104" s="126"/>
      <c r="G104" s="126"/>
      <c r="H104" s="126"/>
      <c r="I104" s="126"/>
      <c r="J104" s="126"/>
      <c r="K104" s="126"/>
      <c r="L104" s="126"/>
      <c r="M104" s="126"/>
      <c r="N104" s="126"/>
      <c r="O104" s="126"/>
      <c r="P104" s="126"/>
      <c r="Q104" s="126"/>
      <c r="R104" s="126"/>
      <c r="S104" s="126"/>
      <c r="T104" s="126"/>
      <c r="U104" s="126"/>
    </row>
    <row r="105" spans="1:22">
      <c r="A105" s="123">
        <v>4</v>
      </c>
      <c r="B105" s="123">
        <v>2138</v>
      </c>
      <c r="C105" s="124" t="s">
        <v>1088</v>
      </c>
      <c r="D105" s="127" t="s">
        <v>1085</v>
      </c>
      <c r="E105" s="128">
        <v>2050000</v>
      </c>
      <c r="F105" s="126"/>
      <c r="G105" s="126"/>
      <c r="H105" s="126"/>
      <c r="I105" s="126"/>
      <c r="J105" s="126"/>
      <c r="K105" s="126"/>
      <c r="L105" s="126"/>
      <c r="M105" s="126"/>
      <c r="N105" s="126"/>
      <c r="O105" s="126"/>
      <c r="P105" s="126"/>
      <c r="Q105" s="126"/>
      <c r="R105" s="126"/>
      <c r="S105" s="126"/>
      <c r="T105" s="126"/>
      <c r="U105" s="126"/>
    </row>
    <row r="106" spans="1:22">
      <c r="A106" s="123">
        <v>4</v>
      </c>
      <c r="B106" s="123">
        <v>2138</v>
      </c>
      <c r="C106" s="127" t="s">
        <v>1070</v>
      </c>
      <c r="D106" s="127" t="s">
        <v>1906</v>
      </c>
      <c r="E106" s="128">
        <v>500000</v>
      </c>
      <c r="F106" s="126"/>
      <c r="G106" s="126"/>
      <c r="H106" s="126"/>
      <c r="I106" s="126"/>
      <c r="J106" s="126"/>
      <c r="K106" s="126"/>
      <c r="L106" s="126"/>
      <c r="M106" s="126"/>
      <c r="N106" s="126"/>
      <c r="O106" s="126"/>
      <c r="P106" s="126"/>
      <c r="Q106" s="126"/>
      <c r="R106" s="126"/>
      <c r="S106" s="126"/>
      <c r="T106" s="126"/>
      <c r="U106" s="126"/>
    </row>
    <row r="107" spans="1:22">
      <c r="A107" s="123">
        <v>4</v>
      </c>
      <c r="B107" s="123">
        <v>2138</v>
      </c>
      <c r="C107" s="127" t="s">
        <v>1277</v>
      </c>
      <c r="D107" s="127" t="s">
        <v>1274</v>
      </c>
      <c r="E107" s="128">
        <v>98800</v>
      </c>
      <c r="F107" s="126"/>
      <c r="G107" s="126"/>
      <c r="H107" s="126"/>
      <c r="I107" s="126"/>
      <c r="J107" s="126"/>
      <c r="K107" s="126"/>
      <c r="L107" s="126"/>
      <c r="M107" s="126"/>
      <c r="N107" s="126"/>
      <c r="O107" s="126"/>
      <c r="P107" s="126"/>
      <c r="Q107" s="126"/>
      <c r="R107" s="126"/>
      <c r="S107" s="126"/>
      <c r="T107" s="126"/>
      <c r="U107" s="126"/>
    </row>
    <row r="108" spans="1:22">
      <c r="A108" s="123">
        <v>4</v>
      </c>
      <c r="B108" s="123">
        <v>2138</v>
      </c>
      <c r="C108" s="124" t="s">
        <v>1268</v>
      </c>
      <c r="D108" s="127" t="s">
        <v>1912</v>
      </c>
      <c r="E108" s="128">
        <v>1874000</v>
      </c>
      <c r="F108" s="126"/>
      <c r="G108" s="126"/>
      <c r="H108" s="126"/>
      <c r="I108" s="126"/>
      <c r="L108" s="126"/>
      <c r="M108" s="126"/>
      <c r="N108" s="126"/>
      <c r="O108" s="126"/>
      <c r="P108" s="126"/>
      <c r="Q108" s="126"/>
      <c r="R108" s="126"/>
      <c r="S108" s="126"/>
      <c r="T108" s="126"/>
      <c r="U108" s="126"/>
    </row>
    <row r="109" spans="1:22">
      <c r="A109" s="123">
        <v>4</v>
      </c>
      <c r="B109" s="123">
        <v>2138</v>
      </c>
      <c r="C109" s="127" t="s">
        <v>1064</v>
      </c>
      <c r="D109" s="127" t="s">
        <v>1061</v>
      </c>
      <c r="E109" s="128">
        <v>200000</v>
      </c>
      <c r="F109" s="126"/>
      <c r="G109" s="126"/>
      <c r="H109" s="126"/>
      <c r="I109" s="126"/>
      <c r="J109" s="126"/>
      <c r="K109" s="126"/>
      <c r="L109" s="126"/>
      <c r="M109" s="126"/>
      <c r="N109" s="126"/>
      <c r="O109" s="126"/>
      <c r="P109" s="126"/>
      <c r="Q109" s="126"/>
      <c r="R109" s="126"/>
      <c r="S109" s="126"/>
      <c r="T109" s="126"/>
      <c r="U109" s="126"/>
    </row>
    <row r="110" spans="1:22">
      <c r="A110" s="123">
        <v>4</v>
      </c>
      <c r="B110" s="123">
        <v>2138</v>
      </c>
      <c r="C110" s="127" t="s">
        <v>1092</v>
      </c>
      <c r="D110" s="127" t="s">
        <v>1913</v>
      </c>
      <c r="E110" s="128">
        <v>200000</v>
      </c>
      <c r="F110" s="126"/>
      <c r="G110" s="126"/>
      <c r="H110" s="126"/>
      <c r="I110" s="126"/>
      <c r="J110" s="126"/>
      <c r="K110" s="126"/>
      <c r="L110" s="126"/>
      <c r="M110" s="126"/>
      <c r="N110" s="126"/>
      <c r="O110" s="126"/>
      <c r="P110" s="126"/>
      <c r="Q110" s="126"/>
      <c r="R110" s="126"/>
      <c r="S110" s="126"/>
      <c r="T110" s="126"/>
      <c r="U110" s="126"/>
    </row>
    <row r="111" spans="1:22">
      <c r="A111" s="123">
        <v>4</v>
      </c>
      <c r="B111" s="123">
        <v>2138</v>
      </c>
      <c r="C111" s="124" t="s">
        <v>1125</v>
      </c>
      <c r="D111" s="127" t="s">
        <v>1122</v>
      </c>
      <c r="E111" s="128">
        <v>931500</v>
      </c>
      <c r="F111" s="126"/>
      <c r="G111" s="126"/>
      <c r="H111" s="126"/>
      <c r="I111" s="126"/>
      <c r="J111" s="126"/>
      <c r="K111" s="126"/>
      <c r="L111" s="126"/>
      <c r="M111" s="126"/>
      <c r="N111" s="126"/>
      <c r="O111" s="126"/>
      <c r="P111" s="126"/>
      <c r="Q111" s="126"/>
      <c r="R111" s="126"/>
      <c r="S111" s="126"/>
      <c r="T111" s="126"/>
      <c r="U111" s="126"/>
    </row>
    <row r="112" spans="1:22">
      <c r="A112" s="123">
        <v>4</v>
      </c>
      <c r="B112" s="123">
        <v>2138</v>
      </c>
      <c r="C112" s="124" t="s">
        <v>1650</v>
      </c>
      <c r="D112" s="127" t="s">
        <v>1648</v>
      </c>
      <c r="E112" s="128">
        <v>0</v>
      </c>
      <c r="F112" s="126"/>
      <c r="G112" s="126"/>
      <c r="H112" s="126"/>
      <c r="I112" s="126"/>
      <c r="J112" s="126"/>
      <c r="K112" s="126"/>
      <c r="L112" s="126"/>
      <c r="M112" s="126"/>
      <c r="N112" s="126"/>
      <c r="O112" s="126"/>
      <c r="P112" s="126"/>
      <c r="Q112" s="126"/>
      <c r="R112" s="126"/>
      <c r="S112" s="126"/>
      <c r="T112" s="126"/>
      <c r="U112" s="126"/>
    </row>
    <row r="113" spans="1:21">
      <c r="A113" s="123">
        <v>4</v>
      </c>
      <c r="B113" s="123">
        <v>2138</v>
      </c>
      <c r="C113" s="124" t="s">
        <v>1204</v>
      </c>
      <c r="D113" s="127" t="s">
        <v>1201</v>
      </c>
      <c r="E113" s="128">
        <v>400</v>
      </c>
      <c r="F113" s="126"/>
      <c r="G113" s="126"/>
      <c r="H113" s="126"/>
      <c r="I113" s="126"/>
      <c r="L113" s="126"/>
      <c r="M113" s="126"/>
      <c r="N113" s="126"/>
      <c r="O113" s="126"/>
      <c r="P113" s="126"/>
      <c r="Q113" s="126"/>
      <c r="R113" s="126"/>
      <c r="S113" s="126"/>
      <c r="T113" s="126"/>
      <c r="U113" s="126"/>
    </row>
    <row r="114" spans="1:21">
      <c r="A114" s="123">
        <v>4</v>
      </c>
      <c r="B114" s="123">
        <v>2138</v>
      </c>
      <c r="C114" s="124" t="s">
        <v>1184</v>
      </c>
      <c r="D114" s="127" t="s">
        <v>1182</v>
      </c>
      <c r="E114" s="128">
        <v>5700</v>
      </c>
      <c r="F114" s="126"/>
      <c r="G114" s="126"/>
      <c r="H114" s="126"/>
      <c r="I114" s="126"/>
      <c r="J114" s="126"/>
      <c r="K114" s="126"/>
      <c r="L114" s="126"/>
      <c r="M114" s="126"/>
      <c r="N114" s="126"/>
      <c r="O114" s="126"/>
      <c r="P114" s="126"/>
      <c r="Q114" s="126"/>
      <c r="R114" s="126"/>
      <c r="S114" s="126"/>
      <c r="T114" s="126"/>
      <c r="U114" s="126"/>
    </row>
    <row r="115" spans="1:21">
      <c r="A115" s="123">
        <v>4</v>
      </c>
      <c r="B115" s="123">
        <v>2138</v>
      </c>
      <c r="C115" s="124" t="s">
        <v>1613</v>
      </c>
      <c r="D115" s="127" t="s">
        <v>1930</v>
      </c>
      <c r="E115" s="128">
        <v>2100</v>
      </c>
      <c r="F115" s="126"/>
      <c r="G115" s="126"/>
      <c r="H115" s="126"/>
      <c r="I115" s="126"/>
      <c r="J115" s="126"/>
      <c r="K115" s="126"/>
      <c r="L115" s="126"/>
      <c r="M115" s="126"/>
      <c r="N115" s="126"/>
      <c r="O115" s="126"/>
      <c r="P115" s="126"/>
      <c r="Q115" s="126"/>
      <c r="R115" s="126"/>
      <c r="S115" s="126"/>
      <c r="T115" s="126"/>
      <c r="U115" s="126"/>
    </row>
    <row r="116" spans="1:21">
      <c r="A116" s="123">
        <v>4</v>
      </c>
      <c r="B116" s="123">
        <v>2138</v>
      </c>
      <c r="C116" s="124" t="s">
        <v>1294</v>
      </c>
      <c r="D116" s="127" t="s">
        <v>1292</v>
      </c>
      <c r="E116" s="128">
        <v>7000</v>
      </c>
      <c r="F116" s="126"/>
      <c r="G116" s="126"/>
      <c r="H116" s="126"/>
      <c r="I116" s="126"/>
      <c r="J116" s="126"/>
      <c r="K116" s="126"/>
      <c r="L116" s="126"/>
      <c r="M116" s="126"/>
      <c r="N116" s="126"/>
      <c r="O116" s="126"/>
      <c r="P116" s="126"/>
      <c r="Q116" s="126"/>
      <c r="R116" s="126"/>
      <c r="S116" s="126"/>
      <c r="T116" s="126"/>
      <c r="U116" s="126"/>
    </row>
    <row r="117" spans="1:21">
      <c r="A117" s="123">
        <v>4</v>
      </c>
      <c r="B117" s="123">
        <v>2138</v>
      </c>
      <c r="C117" s="124" t="s">
        <v>1914</v>
      </c>
      <c r="D117" s="127" t="s">
        <v>1915</v>
      </c>
      <c r="E117" s="128">
        <v>100000</v>
      </c>
      <c r="F117" s="126"/>
      <c r="G117" s="126"/>
      <c r="H117" s="126"/>
      <c r="I117" s="126"/>
      <c r="J117" s="126"/>
      <c r="K117" s="126"/>
      <c r="L117" s="126"/>
      <c r="M117" s="126"/>
      <c r="N117" s="126"/>
      <c r="O117" s="126"/>
      <c r="P117" s="126"/>
      <c r="Q117" s="126"/>
      <c r="R117" s="126"/>
      <c r="S117" s="126"/>
      <c r="T117" s="126"/>
      <c r="U117" s="126"/>
    </row>
    <row r="118" spans="1:21">
      <c r="A118" s="123">
        <v>4</v>
      </c>
      <c r="B118" s="123">
        <v>2138</v>
      </c>
      <c r="C118" s="124" t="s">
        <v>1059</v>
      </c>
      <c r="D118" s="127" t="s">
        <v>1916</v>
      </c>
      <c r="E118" s="128">
        <v>0</v>
      </c>
      <c r="F118" s="126"/>
      <c r="G118" s="126"/>
      <c r="H118" s="126"/>
      <c r="I118" s="126"/>
      <c r="J118" s="126"/>
      <c r="K118" s="126"/>
      <c r="L118" s="126"/>
      <c r="M118" s="126"/>
      <c r="N118" s="126"/>
      <c r="O118" s="126"/>
      <c r="P118" s="126"/>
      <c r="Q118" s="126"/>
      <c r="R118" s="126"/>
      <c r="S118" s="126"/>
      <c r="T118" s="126"/>
      <c r="U118" s="126"/>
    </row>
    <row r="119" spans="1:21">
      <c r="A119" s="123">
        <v>4</v>
      </c>
      <c r="B119" s="123">
        <v>2138</v>
      </c>
      <c r="C119" s="124" t="s">
        <v>1053</v>
      </c>
      <c r="D119" s="127" t="s">
        <v>1917</v>
      </c>
      <c r="E119" s="128">
        <v>726000</v>
      </c>
      <c r="F119" s="126"/>
      <c r="G119" s="126"/>
      <c r="H119" s="126"/>
      <c r="I119" s="126"/>
      <c r="J119" s="126"/>
      <c r="K119" s="126"/>
      <c r="L119" s="126"/>
      <c r="M119" s="126"/>
      <c r="N119" s="126"/>
      <c r="O119" s="126"/>
      <c r="P119" s="126"/>
      <c r="Q119" s="126"/>
      <c r="R119" s="126"/>
      <c r="S119" s="126"/>
      <c r="T119" s="126"/>
      <c r="U119" s="126"/>
    </row>
    <row r="120" spans="1:21">
      <c r="A120" s="123">
        <v>4</v>
      </c>
      <c r="B120" s="123">
        <v>2138</v>
      </c>
      <c r="C120" s="124" t="s">
        <v>1199</v>
      </c>
      <c r="D120" s="127" t="s">
        <v>1918</v>
      </c>
      <c r="E120" s="128">
        <v>100000</v>
      </c>
      <c r="F120" s="126"/>
      <c r="G120" s="126"/>
      <c r="H120" s="126"/>
      <c r="I120" s="126"/>
      <c r="L120" s="126"/>
      <c r="M120" s="126"/>
      <c r="N120" s="126"/>
      <c r="O120" s="126"/>
      <c r="P120" s="126"/>
      <c r="Q120" s="126"/>
      <c r="R120" s="126"/>
      <c r="S120" s="126"/>
      <c r="T120" s="126"/>
      <c r="U120" s="126"/>
    </row>
    <row r="121" spans="1:21">
      <c r="A121" s="123">
        <v>4</v>
      </c>
      <c r="B121" s="123">
        <v>2138</v>
      </c>
      <c r="C121" s="124" t="s">
        <v>1487</v>
      </c>
      <c r="D121" s="127" t="s">
        <v>1931</v>
      </c>
      <c r="E121" s="128">
        <v>3000</v>
      </c>
      <c r="F121" s="126"/>
      <c r="G121" s="126"/>
      <c r="H121" s="126"/>
      <c r="I121" s="126"/>
      <c r="J121" s="126"/>
      <c r="K121" s="126"/>
      <c r="L121" s="126"/>
      <c r="M121" s="126"/>
      <c r="N121" s="126"/>
      <c r="O121" s="126"/>
      <c r="P121" s="126"/>
      <c r="Q121" s="126"/>
      <c r="R121" s="126"/>
      <c r="S121" s="126"/>
      <c r="T121" s="126"/>
      <c r="U121" s="126"/>
    </row>
    <row r="122" spans="1:21">
      <c r="A122" s="123">
        <v>4</v>
      </c>
      <c r="B122" s="123">
        <v>2138</v>
      </c>
      <c r="C122" s="124" t="s">
        <v>1299</v>
      </c>
      <c r="D122" s="127" t="s">
        <v>1932</v>
      </c>
      <c r="E122" s="128">
        <v>200000</v>
      </c>
      <c r="F122" s="126"/>
      <c r="G122" s="126"/>
      <c r="H122" s="126"/>
      <c r="I122" s="126"/>
      <c r="J122" s="126"/>
      <c r="K122" s="126"/>
      <c r="L122" s="126"/>
      <c r="M122" s="126"/>
      <c r="N122" s="126"/>
      <c r="O122" s="126"/>
      <c r="P122" s="126"/>
      <c r="Q122" s="126"/>
      <c r="R122" s="126"/>
      <c r="S122" s="126"/>
      <c r="T122" s="126"/>
      <c r="U122" s="126"/>
    </row>
    <row r="123" spans="1:21">
      <c r="A123" s="123">
        <v>4</v>
      </c>
      <c r="B123" s="123">
        <v>2138</v>
      </c>
      <c r="C123" s="124" t="s">
        <v>1256</v>
      </c>
      <c r="D123" s="127" t="s">
        <v>1253</v>
      </c>
      <c r="E123" s="128">
        <v>200000</v>
      </c>
      <c r="F123" s="126"/>
      <c r="G123" s="126"/>
      <c r="H123" s="126"/>
      <c r="I123" s="126"/>
      <c r="J123" s="126"/>
      <c r="K123" s="126"/>
      <c r="L123" s="126"/>
      <c r="M123" s="126"/>
      <c r="N123" s="126"/>
      <c r="O123" s="126"/>
      <c r="P123" s="126"/>
      <c r="Q123" s="126"/>
      <c r="R123" s="126"/>
      <c r="S123" s="126"/>
      <c r="T123" s="126"/>
      <c r="U123" s="126"/>
    </row>
    <row r="124" spans="1:21">
      <c r="A124" s="123">
        <v>4</v>
      </c>
      <c r="B124" s="123">
        <v>2138</v>
      </c>
      <c r="C124" s="124" t="s">
        <v>1151</v>
      </c>
      <c r="D124" s="127" t="s">
        <v>1149</v>
      </c>
      <c r="E124" s="128">
        <v>75500</v>
      </c>
      <c r="F124" s="126"/>
      <c r="G124" s="126"/>
      <c r="H124" s="126"/>
      <c r="I124" s="126"/>
      <c r="J124" s="126"/>
      <c r="K124" s="126"/>
      <c r="L124" s="126"/>
      <c r="M124" s="126"/>
      <c r="N124" s="126"/>
      <c r="O124" s="126"/>
      <c r="P124" s="126"/>
      <c r="Q124" s="126"/>
      <c r="R124" s="126"/>
      <c r="S124" s="126"/>
      <c r="T124" s="126"/>
      <c r="U124" s="126"/>
    </row>
    <row r="125" spans="1:21">
      <c r="A125" s="123">
        <v>4</v>
      </c>
      <c r="B125" s="123">
        <v>2138</v>
      </c>
      <c r="C125" s="124" t="s">
        <v>1505</v>
      </c>
      <c r="D125" s="127" t="s">
        <v>1503</v>
      </c>
      <c r="E125" s="128">
        <v>19000</v>
      </c>
      <c r="F125" s="126"/>
      <c r="G125" s="126"/>
      <c r="H125" s="126"/>
      <c r="I125" s="126"/>
      <c r="J125" s="126"/>
      <c r="K125" s="126"/>
      <c r="L125" s="126"/>
      <c r="M125" s="126"/>
      <c r="N125" s="126"/>
      <c r="O125" s="126"/>
      <c r="P125" s="126"/>
      <c r="Q125" s="126"/>
      <c r="R125" s="126"/>
      <c r="S125" s="126"/>
      <c r="T125" s="126"/>
      <c r="U125" s="126"/>
    </row>
    <row r="126" spans="1:21">
      <c r="A126" s="123">
        <v>4</v>
      </c>
      <c r="B126" s="123">
        <v>2138</v>
      </c>
      <c r="C126" s="124" t="s">
        <v>1251</v>
      </c>
      <c r="D126" s="127" t="s">
        <v>1248</v>
      </c>
      <c r="E126" s="128">
        <v>29500</v>
      </c>
      <c r="F126" s="126"/>
      <c r="G126" s="126"/>
      <c r="H126" s="126"/>
      <c r="I126" s="126"/>
      <c r="J126" s="126"/>
      <c r="K126" s="126"/>
      <c r="L126" s="126"/>
      <c r="M126" s="126"/>
      <c r="N126" s="126"/>
      <c r="O126" s="126"/>
      <c r="P126" s="126"/>
      <c r="Q126" s="126"/>
      <c r="R126" s="126"/>
      <c r="S126" s="126"/>
      <c r="T126" s="126"/>
      <c r="U126" s="126"/>
    </row>
    <row r="127" spans="1:21">
      <c r="A127" s="123">
        <v>4</v>
      </c>
      <c r="B127" s="123">
        <v>2138</v>
      </c>
      <c r="C127" s="124" t="s">
        <v>1325</v>
      </c>
      <c r="D127" s="127" t="s">
        <v>1919</v>
      </c>
      <c r="E127" s="128">
        <v>5000</v>
      </c>
      <c r="F127" s="126"/>
      <c r="G127" s="126"/>
      <c r="H127" s="126"/>
      <c r="I127" s="126"/>
      <c r="J127" s="126"/>
      <c r="K127" s="126"/>
      <c r="L127" s="126"/>
      <c r="M127" s="126"/>
      <c r="N127" s="126"/>
      <c r="O127" s="126"/>
      <c r="P127" s="126"/>
      <c r="Q127" s="126"/>
      <c r="R127" s="126"/>
      <c r="S127" s="126"/>
      <c r="T127" s="126"/>
      <c r="U127" s="126"/>
    </row>
    <row r="128" spans="1:21">
      <c r="A128" s="123">
        <v>4</v>
      </c>
      <c r="B128" s="123">
        <v>2138</v>
      </c>
      <c r="C128" s="124" t="s">
        <v>1145</v>
      </c>
      <c r="D128" s="127" t="s">
        <v>1142</v>
      </c>
      <c r="E128" s="128">
        <v>30000</v>
      </c>
      <c r="F128" s="126"/>
      <c r="G128" s="126"/>
      <c r="H128" s="126"/>
      <c r="I128" s="126"/>
      <c r="L128" s="126"/>
      <c r="M128" s="126"/>
      <c r="N128" s="126"/>
      <c r="O128" s="126"/>
      <c r="P128" s="126"/>
      <c r="Q128" s="126"/>
      <c r="R128" s="126"/>
      <c r="S128" s="126"/>
      <c r="T128" s="126"/>
      <c r="U128" s="126"/>
    </row>
    <row r="129" spans="1:21">
      <c r="A129" s="123">
        <v>4</v>
      </c>
      <c r="B129" s="123">
        <v>2138</v>
      </c>
      <c r="C129" s="124" t="s">
        <v>1229</v>
      </c>
      <c r="D129" s="127" t="s">
        <v>1227</v>
      </c>
      <c r="E129" s="128">
        <v>1452500</v>
      </c>
      <c r="F129" s="126"/>
      <c r="G129" s="126"/>
      <c r="H129" s="126"/>
      <c r="I129" s="126"/>
      <c r="J129" s="126"/>
      <c r="K129" s="126"/>
      <c r="L129" s="126"/>
      <c r="M129" s="126"/>
      <c r="N129" s="126"/>
      <c r="O129" s="126"/>
      <c r="P129" s="126"/>
      <c r="Q129" s="126"/>
      <c r="R129" s="126"/>
      <c r="S129" s="126"/>
      <c r="T129" s="126"/>
      <c r="U129" s="126"/>
    </row>
    <row r="130" spans="1:21">
      <c r="A130" s="123">
        <v>4</v>
      </c>
      <c r="B130" s="123">
        <v>2138</v>
      </c>
      <c r="C130" s="124" t="s">
        <v>1115</v>
      </c>
      <c r="D130" s="127" t="s">
        <v>1920</v>
      </c>
      <c r="E130" s="128">
        <v>432000</v>
      </c>
      <c r="F130" s="126"/>
      <c r="G130" s="126"/>
      <c r="H130" s="126"/>
      <c r="I130" s="126"/>
      <c r="J130" s="126"/>
      <c r="K130" s="126"/>
      <c r="L130" s="126"/>
      <c r="M130" s="126"/>
      <c r="N130" s="126"/>
      <c r="O130" s="126"/>
      <c r="P130" s="126"/>
      <c r="Q130" s="126"/>
      <c r="R130" s="126"/>
      <c r="S130" s="126"/>
      <c r="T130" s="126"/>
      <c r="U130" s="126"/>
    </row>
    <row r="131" spans="1:21">
      <c r="A131" s="123">
        <v>4</v>
      </c>
      <c r="B131" s="123">
        <v>2138</v>
      </c>
      <c r="C131" s="124" t="s">
        <v>1096</v>
      </c>
      <c r="D131" s="127" t="s">
        <v>1921</v>
      </c>
      <c r="E131" s="128">
        <v>4000000</v>
      </c>
      <c r="F131" s="126"/>
      <c r="G131" s="126"/>
      <c r="H131" s="126"/>
      <c r="I131" s="126"/>
      <c r="J131" s="126"/>
      <c r="K131" s="126"/>
      <c r="L131" s="126"/>
      <c r="M131" s="126"/>
      <c r="N131" s="126"/>
      <c r="O131" s="126"/>
      <c r="P131" s="126"/>
      <c r="Q131" s="126"/>
      <c r="R131" s="126"/>
      <c r="S131" s="126"/>
      <c r="T131" s="126"/>
      <c r="U131" s="126"/>
    </row>
    <row r="132" spans="1:21">
      <c r="A132" s="123">
        <v>4</v>
      </c>
      <c r="B132" s="123">
        <v>2138</v>
      </c>
      <c r="C132" s="127" t="s">
        <v>1306</v>
      </c>
      <c r="D132" s="127" t="s">
        <v>1303</v>
      </c>
      <c r="E132" s="128">
        <v>84250</v>
      </c>
      <c r="F132" s="126"/>
      <c r="G132" s="126"/>
      <c r="H132" s="126"/>
      <c r="I132" s="126"/>
      <c r="J132" s="126"/>
      <c r="K132" s="126"/>
      <c r="L132" s="126"/>
      <c r="M132" s="126"/>
      <c r="N132" s="126"/>
      <c r="O132" s="126"/>
      <c r="P132" s="126"/>
      <c r="Q132" s="126"/>
      <c r="R132" s="126"/>
      <c r="S132" s="126"/>
      <c r="T132" s="126"/>
      <c r="U132" s="126"/>
    </row>
    <row r="133" spans="1:21">
      <c r="A133" s="123">
        <v>4</v>
      </c>
      <c r="B133" s="123">
        <v>2138</v>
      </c>
      <c r="C133" s="127" t="s">
        <v>1166</v>
      </c>
      <c r="D133" s="127" t="s">
        <v>1163</v>
      </c>
      <c r="E133" s="128">
        <v>257250</v>
      </c>
      <c r="F133" s="126"/>
      <c r="G133" s="126"/>
      <c r="H133" s="126"/>
      <c r="I133" s="126"/>
      <c r="J133" s="126"/>
      <c r="K133" s="126"/>
      <c r="L133" s="126"/>
      <c r="M133" s="126"/>
      <c r="N133" s="126"/>
      <c r="O133" s="126"/>
      <c r="P133" s="126"/>
      <c r="Q133" s="126"/>
      <c r="R133" s="126"/>
      <c r="S133" s="126"/>
      <c r="T133" s="126"/>
      <c r="U133" s="126"/>
    </row>
    <row r="134" spans="1:21">
      <c r="A134" s="123">
        <v>4</v>
      </c>
      <c r="B134" s="123">
        <v>2138</v>
      </c>
      <c r="C134" s="124" t="s">
        <v>1380</v>
      </c>
      <c r="D134" s="127" t="s">
        <v>1378</v>
      </c>
      <c r="E134" s="128">
        <v>500000</v>
      </c>
      <c r="F134" s="126"/>
      <c r="G134" s="126"/>
      <c r="H134" s="126"/>
      <c r="I134" s="126"/>
      <c r="J134" s="126"/>
      <c r="K134" s="126"/>
      <c r="L134" s="126"/>
      <c r="M134" s="126"/>
      <c r="N134" s="126"/>
      <c r="O134" s="126"/>
      <c r="P134" s="126"/>
      <c r="Q134" s="126"/>
      <c r="R134" s="126"/>
      <c r="S134" s="126"/>
      <c r="T134" s="126"/>
      <c r="U134" s="126"/>
    </row>
    <row r="135" spans="1:21">
      <c r="A135" s="123">
        <v>4</v>
      </c>
      <c r="B135" s="123">
        <v>2138</v>
      </c>
      <c r="C135" s="127" t="s">
        <v>1242</v>
      </c>
      <c r="D135" s="127" t="s">
        <v>1922</v>
      </c>
      <c r="E135" s="128">
        <v>240000</v>
      </c>
      <c r="F135" s="126"/>
      <c r="G135" s="126"/>
      <c r="H135" s="126"/>
      <c r="I135" s="126"/>
      <c r="J135" s="126"/>
      <c r="K135" s="126"/>
      <c r="L135" s="126"/>
      <c r="M135" s="126"/>
      <c r="N135" s="126"/>
      <c r="O135" s="126"/>
      <c r="P135" s="126"/>
      <c r="Q135" s="126"/>
      <c r="R135" s="126"/>
      <c r="S135" s="126"/>
      <c r="T135" s="126"/>
      <c r="U135" s="126"/>
    </row>
    <row r="136" spans="1:21">
      <c r="A136" s="123">
        <v>4</v>
      </c>
      <c r="B136" s="123">
        <v>2138</v>
      </c>
      <c r="C136" s="124" t="s">
        <v>1281</v>
      </c>
      <c r="D136" s="127" t="s">
        <v>1923</v>
      </c>
      <c r="E136" s="128">
        <v>28000</v>
      </c>
      <c r="F136" s="126"/>
      <c r="G136" s="126"/>
      <c r="H136" s="126"/>
      <c r="I136" s="126"/>
      <c r="J136" s="126"/>
      <c r="K136" s="126"/>
      <c r="L136" s="126"/>
      <c r="M136" s="126"/>
      <c r="N136" s="126"/>
      <c r="O136" s="126"/>
      <c r="P136" s="126"/>
      <c r="Q136" s="126"/>
      <c r="R136" s="126"/>
      <c r="S136" s="126"/>
      <c r="T136" s="126"/>
      <c r="U136" s="126"/>
    </row>
    <row r="137" spans="1:21">
      <c r="A137" s="123">
        <v>4</v>
      </c>
      <c r="B137" s="123">
        <v>2138</v>
      </c>
      <c r="C137" s="124" t="s">
        <v>1478</v>
      </c>
      <c r="D137" s="127" t="s">
        <v>1933</v>
      </c>
      <c r="E137" s="128">
        <v>6000</v>
      </c>
      <c r="F137" s="126"/>
      <c r="G137" s="126"/>
      <c r="H137" s="126"/>
      <c r="I137" s="126"/>
      <c r="L137" s="126"/>
      <c r="M137" s="126"/>
      <c r="N137" s="126"/>
      <c r="O137" s="126"/>
      <c r="P137" s="126"/>
      <c r="Q137" s="126"/>
      <c r="R137" s="126"/>
      <c r="S137" s="126"/>
      <c r="T137" s="126"/>
      <c r="U137" s="126"/>
    </row>
    <row r="138" spans="1:21">
      <c r="A138" s="123">
        <v>4</v>
      </c>
      <c r="B138" s="123">
        <v>2138</v>
      </c>
      <c r="C138" s="124" t="s">
        <v>1372</v>
      </c>
      <c r="D138" s="127" t="s">
        <v>1924</v>
      </c>
      <c r="E138" s="128">
        <v>200000</v>
      </c>
      <c r="F138" s="126"/>
      <c r="G138" s="126"/>
      <c r="H138" s="126"/>
      <c r="I138" s="126"/>
      <c r="J138" s="126"/>
      <c r="K138" s="126"/>
      <c r="L138" s="126"/>
      <c r="M138" s="126"/>
      <c r="N138" s="126"/>
      <c r="O138" s="126"/>
      <c r="P138" s="126"/>
      <c r="Q138" s="126"/>
      <c r="R138" s="126"/>
      <c r="S138" s="126"/>
      <c r="T138" s="126"/>
      <c r="U138" s="126"/>
    </row>
    <row r="139" spans="1:21">
      <c r="A139" s="123">
        <v>4</v>
      </c>
      <c r="B139" s="123">
        <v>2138</v>
      </c>
      <c r="C139" s="124" t="s">
        <v>1582</v>
      </c>
      <c r="D139" s="127" t="s">
        <v>1925</v>
      </c>
      <c r="E139" s="128">
        <v>20000</v>
      </c>
      <c r="F139" s="126"/>
      <c r="G139" s="126"/>
      <c r="H139" s="126"/>
      <c r="I139" s="126"/>
      <c r="L139" s="126"/>
      <c r="M139" s="126"/>
      <c r="N139" s="126"/>
      <c r="O139" s="126"/>
      <c r="P139" s="126"/>
      <c r="Q139" s="126"/>
      <c r="R139" s="126"/>
      <c r="S139" s="126"/>
      <c r="T139" s="126"/>
      <c r="U139" s="126"/>
    </row>
    <row r="140" spans="1:21" ht="12.75" customHeight="1">
      <c r="A140" s="123">
        <v>4</v>
      </c>
      <c r="B140" s="123">
        <v>2138</v>
      </c>
      <c r="C140" s="127" t="s">
        <v>1464</v>
      </c>
      <c r="D140" s="127" t="s">
        <v>1926</v>
      </c>
      <c r="E140" s="128">
        <v>67400</v>
      </c>
      <c r="F140" s="126"/>
      <c r="G140" s="126"/>
      <c r="H140" s="126"/>
      <c r="I140" s="126"/>
      <c r="J140" s="126"/>
      <c r="K140" s="126"/>
      <c r="L140" s="126"/>
      <c r="M140" s="126"/>
      <c r="N140" s="126"/>
      <c r="O140" s="126"/>
      <c r="P140" s="126"/>
      <c r="Q140" s="126"/>
      <c r="R140" s="126"/>
      <c r="S140" s="126"/>
      <c r="T140" s="126"/>
      <c r="U140" s="126"/>
    </row>
    <row r="141" spans="1:21" ht="12.75" customHeight="1">
      <c r="A141" s="123">
        <v>4</v>
      </c>
      <c r="B141" s="123">
        <v>2138</v>
      </c>
      <c r="C141" s="127" t="s">
        <v>1619</v>
      </c>
      <c r="D141" s="127" t="s">
        <v>1927</v>
      </c>
      <c r="E141" s="128">
        <v>1000</v>
      </c>
      <c r="F141" s="126"/>
      <c r="G141" s="126"/>
      <c r="H141" s="126"/>
      <c r="I141" s="126"/>
      <c r="L141" s="126"/>
      <c r="M141" s="126"/>
      <c r="N141" s="126"/>
      <c r="O141" s="126"/>
      <c r="P141" s="126"/>
      <c r="Q141" s="126"/>
      <c r="R141" s="126"/>
      <c r="S141" s="126"/>
      <c r="T141" s="126"/>
      <c r="U141" s="126"/>
    </row>
    <row r="142" spans="1:21" ht="12.75" customHeight="1">
      <c r="A142" s="123">
        <v>4</v>
      </c>
      <c r="B142" s="123">
        <v>2138</v>
      </c>
      <c r="C142" s="127" t="s">
        <v>1638</v>
      </c>
      <c r="D142" s="127" t="s">
        <v>1934</v>
      </c>
      <c r="E142" s="128">
        <v>10000</v>
      </c>
      <c r="F142" s="126"/>
      <c r="G142" s="126"/>
      <c r="H142" s="126"/>
      <c r="I142" s="126"/>
      <c r="J142" s="126"/>
      <c r="K142" s="126"/>
      <c r="L142" s="126"/>
      <c r="M142" s="126"/>
      <c r="N142" s="126"/>
      <c r="O142" s="126"/>
      <c r="P142" s="126"/>
      <c r="Q142" s="126"/>
      <c r="R142" s="126"/>
      <c r="S142" s="126"/>
      <c r="T142" s="126"/>
      <c r="U142" s="126"/>
    </row>
    <row r="143" spans="1:21">
      <c r="A143" s="123">
        <v>5</v>
      </c>
      <c r="B143" s="123">
        <v>100</v>
      </c>
      <c r="C143" s="124" t="s">
        <v>1794</v>
      </c>
      <c r="D143" s="127" t="s">
        <v>1878</v>
      </c>
      <c r="E143" s="128">
        <v>2554440</v>
      </c>
      <c r="F143" s="126"/>
      <c r="G143" s="126"/>
      <c r="H143" s="126"/>
      <c r="I143" s="126"/>
      <c r="J143" s="126"/>
      <c r="K143" s="126"/>
      <c r="L143" s="126"/>
      <c r="M143" s="126"/>
      <c r="N143" s="126"/>
      <c r="O143" s="126"/>
      <c r="P143" s="126"/>
      <c r="Q143" s="126"/>
      <c r="R143" s="126"/>
      <c r="S143" s="126"/>
      <c r="T143" s="126"/>
      <c r="U143" s="126"/>
    </row>
    <row r="144" spans="1:21">
      <c r="A144" s="123">
        <v>5</v>
      </c>
      <c r="B144" s="123">
        <v>100</v>
      </c>
      <c r="C144" s="127" t="s">
        <v>1806</v>
      </c>
      <c r="D144" s="127" t="s">
        <v>1882</v>
      </c>
      <c r="E144" s="128">
        <v>100000</v>
      </c>
      <c r="F144" s="126"/>
      <c r="G144" s="126"/>
      <c r="H144" s="126"/>
      <c r="I144" s="126"/>
      <c r="J144" s="126"/>
      <c r="K144" s="126"/>
      <c r="L144" s="126"/>
      <c r="M144" s="126"/>
      <c r="N144" s="126"/>
      <c r="O144" s="126"/>
      <c r="P144" s="126"/>
      <c r="Q144" s="126"/>
      <c r="R144" s="126"/>
      <c r="S144" s="126"/>
      <c r="T144" s="126"/>
      <c r="U144" s="126"/>
    </row>
    <row r="145" spans="1:22">
      <c r="A145" s="123">
        <v>5</v>
      </c>
      <c r="B145" s="123">
        <v>100</v>
      </c>
      <c r="C145" s="127" t="s">
        <v>1808</v>
      </c>
      <c r="D145" s="127" t="s">
        <v>1809</v>
      </c>
      <c r="E145" s="128">
        <v>36424</v>
      </c>
      <c r="F145" s="126"/>
      <c r="G145" s="126"/>
      <c r="H145" s="126"/>
      <c r="I145" s="126"/>
      <c r="J145" s="126"/>
      <c r="K145" s="126"/>
      <c r="L145" s="126"/>
      <c r="M145" s="126"/>
      <c r="N145" s="126"/>
      <c r="O145" s="126"/>
      <c r="P145" s="126"/>
      <c r="Q145" s="126"/>
      <c r="R145" s="126"/>
      <c r="S145" s="126"/>
      <c r="T145" s="126"/>
      <c r="U145" s="126"/>
    </row>
    <row r="146" spans="1:22">
      <c r="A146" s="123">
        <v>5</v>
      </c>
      <c r="B146" s="123">
        <v>100</v>
      </c>
      <c r="C146" s="124" t="s">
        <v>1811</v>
      </c>
      <c r="D146" s="124" t="s">
        <v>1884</v>
      </c>
      <c r="E146" s="128">
        <v>152000</v>
      </c>
      <c r="F146" s="126"/>
      <c r="G146" s="126"/>
      <c r="H146" s="126"/>
      <c r="I146" s="126"/>
      <c r="L146" s="126"/>
      <c r="M146" s="126"/>
      <c r="N146" s="126"/>
      <c r="O146" s="126"/>
      <c r="P146" s="126"/>
      <c r="Q146" s="126"/>
      <c r="R146" s="126"/>
      <c r="S146" s="126"/>
      <c r="T146" s="126"/>
      <c r="U146" s="126"/>
    </row>
    <row r="147" spans="1:22">
      <c r="A147" s="123">
        <v>5</v>
      </c>
      <c r="B147" s="123">
        <v>100</v>
      </c>
      <c r="C147" s="127" t="s">
        <v>1886</v>
      </c>
      <c r="D147" s="127" t="s">
        <v>1887</v>
      </c>
      <c r="E147" s="128">
        <v>152000</v>
      </c>
      <c r="F147" s="126"/>
      <c r="G147" s="126"/>
      <c r="H147" s="126"/>
      <c r="I147" s="126"/>
      <c r="J147" s="126"/>
      <c r="K147" s="126"/>
      <c r="L147" s="126"/>
      <c r="M147" s="126"/>
      <c r="N147" s="126"/>
      <c r="O147" s="126"/>
      <c r="P147" s="126"/>
      <c r="Q147" s="126"/>
      <c r="R147" s="126"/>
      <c r="S147" s="126"/>
      <c r="T147" s="126"/>
      <c r="U147" s="126"/>
    </row>
    <row r="148" spans="1:22">
      <c r="A148" s="123">
        <v>5</v>
      </c>
      <c r="B148" s="123">
        <v>100</v>
      </c>
      <c r="C148" s="127" t="s">
        <v>1818</v>
      </c>
      <c r="D148" s="127" t="s">
        <v>1888</v>
      </c>
      <c r="E148" s="128">
        <v>181110</v>
      </c>
      <c r="F148" s="126"/>
      <c r="G148" s="126"/>
      <c r="H148" s="126"/>
      <c r="I148" s="126"/>
      <c r="J148" s="126"/>
      <c r="K148" s="126"/>
      <c r="M148" s="126"/>
      <c r="N148" s="126"/>
      <c r="O148" s="126"/>
      <c r="P148" s="126"/>
      <c r="Q148" s="126"/>
      <c r="R148" s="126"/>
      <c r="S148" s="126"/>
      <c r="T148" s="126"/>
      <c r="U148" s="126"/>
      <c r="V148" s="126"/>
    </row>
    <row r="149" spans="1:22">
      <c r="A149" s="123">
        <v>5</v>
      </c>
      <c r="B149" s="123">
        <v>100</v>
      </c>
      <c r="C149" s="127" t="s">
        <v>1820</v>
      </c>
      <c r="D149" s="127" t="s">
        <v>1821</v>
      </c>
      <c r="E149" s="128">
        <v>181365</v>
      </c>
      <c r="F149" s="126"/>
      <c r="G149" s="126"/>
      <c r="H149" s="126"/>
      <c r="I149" s="126"/>
      <c r="J149" s="126"/>
      <c r="K149" s="126"/>
      <c r="M149" s="126"/>
      <c r="N149" s="126"/>
      <c r="O149" s="126"/>
      <c r="P149" s="126"/>
      <c r="Q149" s="126"/>
      <c r="R149" s="126"/>
      <c r="S149" s="126"/>
      <c r="T149" s="126"/>
      <c r="U149" s="126"/>
      <c r="V149" s="126"/>
    </row>
    <row r="150" spans="1:22">
      <c r="A150" s="123">
        <v>5</v>
      </c>
      <c r="B150" s="123">
        <v>100</v>
      </c>
      <c r="C150" s="127" t="s">
        <v>1822</v>
      </c>
      <c r="D150" s="127" t="s">
        <v>1823</v>
      </c>
      <c r="E150" s="128">
        <v>28099</v>
      </c>
      <c r="F150" s="126"/>
      <c r="G150" s="126"/>
      <c r="H150" s="126"/>
      <c r="I150" s="126"/>
      <c r="J150" s="126"/>
      <c r="K150" s="126"/>
    </row>
    <row r="151" spans="1:22" ht="12.75" customHeight="1">
      <c r="A151" s="123">
        <v>5</v>
      </c>
      <c r="B151" s="123">
        <v>2138</v>
      </c>
      <c r="C151" s="127" t="s">
        <v>1284</v>
      </c>
      <c r="D151" s="127" t="s">
        <v>1905</v>
      </c>
      <c r="E151" s="128">
        <v>10000000</v>
      </c>
      <c r="F151" s="126"/>
      <c r="G151" s="126"/>
      <c r="H151" s="126"/>
      <c r="I151" s="126"/>
      <c r="J151" s="126"/>
      <c r="K151" s="126"/>
      <c r="L151" s="126"/>
      <c r="M151" s="126"/>
      <c r="N151" s="126"/>
      <c r="O151" s="126"/>
      <c r="P151" s="126"/>
      <c r="Q151" s="126"/>
      <c r="R151" s="126"/>
      <c r="S151" s="126"/>
      <c r="T151" s="126"/>
      <c r="U151" s="126"/>
    </row>
    <row r="152" spans="1:22" ht="12.75" customHeight="1">
      <c r="A152" s="123">
        <v>5</v>
      </c>
      <c r="B152" s="123">
        <v>2138</v>
      </c>
      <c r="C152" s="127" t="s">
        <v>1935</v>
      </c>
      <c r="D152" s="127" t="s">
        <v>1085</v>
      </c>
      <c r="E152" s="128">
        <v>32000</v>
      </c>
      <c r="F152" s="126"/>
      <c r="G152" s="126"/>
      <c r="H152" s="126"/>
      <c r="I152" s="126"/>
      <c r="J152" s="126"/>
      <c r="K152" s="126"/>
      <c r="L152" s="126"/>
      <c r="M152" s="126"/>
      <c r="N152" s="126"/>
      <c r="O152" s="126"/>
      <c r="P152" s="126"/>
      <c r="Q152" s="126"/>
      <c r="R152" s="126"/>
      <c r="S152" s="126"/>
      <c r="T152" s="126"/>
      <c r="U152" s="126"/>
    </row>
    <row r="153" spans="1:22" ht="12.75" customHeight="1">
      <c r="A153" s="123">
        <v>5</v>
      </c>
      <c r="B153" s="123">
        <v>2138</v>
      </c>
      <c r="C153" s="127" t="s">
        <v>1070</v>
      </c>
      <c r="D153" s="127" t="s">
        <v>1906</v>
      </c>
      <c r="E153" s="128">
        <v>4200</v>
      </c>
      <c r="F153" s="126"/>
      <c r="G153" s="126"/>
      <c r="H153" s="126"/>
      <c r="I153" s="126"/>
      <c r="J153" s="126"/>
      <c r="K153" s="126"/>
      <c r="L153" s="126"/>
      <c r="M153" s="126"/>
      <c r="N153" s="126"/>
      <c r="O153" s="126"/>
      <c r="P153" s="126"/>
      <c r="Q153" s="126"/>
      <c r="R153" s="126"/>
      <c r="S153" s="126"/>
      <c r="T153" s="126"/>
      <c r="U153" s="126"/>
    </row>
    <row r="154" spans="1:22" ht="12.75" customHeight="1">
      <c r="A154" s="123">
        <v>5</v>
      </c>
      <c r="B154" s="123">
        <v>2138</v>
      </c>
      <c r="C154" s="127" t="s">
        <v>1064</v>
      </c>
      <c r="D154" s="127" t="s">
        <v>1061</v>
      </c>
      <c r="E154" s="128">
        <v>3600</v>
      </c>
      <c r="F154" s="126"/>
      <c r="G154" s="126"/>
      <c r="H154" s="126"/>
      <c r="I154" s="126"/>
      <c r="J154" s="126"/>
      <c r="K154" s="126"/>
      <c r="L154" s="126"/>
      <c r="M154" s="126"/>
      <c r="N154" s="126"/>
      <c r="O154" s="126"/>
      <c r="P154" s="126"/>
      <c r="Q154" s="126"/>
      <c r="R154" s="126"/>
      <c r="S154" s="126"/>
      <c r="T154" s="126"/>
      <c r="U154" s="126"/>
    </row>
    <row r="155" spans="1:22" ht="12.75" customHeight="1">
      <c r="A155" s="123">
        <v>5</v>
      </c>
      <c r="B155" s="123">
        <v>2138</v>
      </c>
      <c r="C155" s="127" t="s">
        <v>1092</v>
      </c>
      <c r="D155" s="127" t="s">
        <v>1913</v>
      </c>
      <c r="E155" s="128">
        <v>3600</v>
      </c>
      <c r="F155" s="126"/>
      <c r="G155" s="126"/>
      <c r="H155" s="126"/>
      <c r="I155" s="126"/>
      <c r="J155" s="126"/>
      <c r="K155" s="126"/>
      <c r="L155" s="126"/>
      <c r="M155" s="126"/>
      <c r="N155" s="126"/>
      <c r="O155" s="126"/>
      <c r="P155" s="126"/>
      <c r="Q155" s="126"/>
      <c r="R155" s="126"/>
      <c r="S155" s="126"/>
      <c r="T155" s="126"/>
      <c r="U155" s="126"/>
    </row>
    <row r="156" spans="1:22">
      <c r="A156" s="123">
        <v>5</v>
      </c>
      <c r="B156" s="123">
        <v>2138</v>
      </c>
      <c r="C156" s="124" t="s">
        <v>1053</v>
      </c>
      <c r="D156" s="127" t="s">
        <v>1917</v>
      </c>
      <c r="E156" s="128">
        <v>142580</v>
      </c>
      <c r="F156" s="126"/>
      <c r="G156" s="126"/>
      <c r="H156" s="126"/>
      <c r="I156" s="126"/>
      <c r="J156" s="126"/>
      <c r="K156" s="126"/>
      <c r="L156" s="126"/>
      <c r="M156" s="126"/>
      <c r="N156" s="126"/>
      <c r="O156" s="126"/>
      <c r="P156" s="126"/>
      <c r="Q156" s="126"/>
      <c r="R156" s="126"/>
      <c r="S156" s="126"/>
      <c r="T156" s="126"/>
      <c r="U156" s="126"/>
    </row>
    <row r="157" spans="1:22">
      <c r="A157" s="123">
        <v>5</v>
      </c>
      <c r="B157" s="123">
        <v>2138</v>
      </c>
      <c r="C157" s="127" t="s">
        <v>1256</v>
      </c>
      <c r="D157" s="127" t="s">
        <v>1253</v>
      </c>
      <c r="E157" s="128">
        <v>0</v>
      </c>
      <c r="F157" s="126"/>
      <c r="G157" s="126"/>
      <c r="H157" s="126"/>
      <c r="I157" s="126"/>
      <c r="J157" s="126"/>
      <c r="K157" s="126"/>
      <c r="L157" s="126"/>
      <c r="M157" s="126"/>
      <c r="N157" s="126"/>
      <c r="O157" s="126"/>
      <c r="P157" s="126"/>
      <c r="Q157" s="126"/>
      <c r="R157" s="126"/>
      <c r="S157" s="126"/>
      <c r="T157" s="126"/>
      <c r="U157" s="126"/>
    </row>
    <row r="158" spans="1:22">
      <c r="A158" s="123">
        <v>5</v>
      </c>
      <c r="B158" s="123">
        <v>2138</v>
      </c>
      <c r="C158" s="124" t="s">
        <v>1325</v>
      </c>
      <c r="D158" s="127" t="s">
        <v>1919</v>
      </c>
      <c r="E158" s="128">
        <v>2000</v>
      </c>
      <c r="F158" s="126"/>
      <c r="G158" s="126"/>
      <c r="H158" s="126"/>
      <c r="I158" s="126"/>
      <c r="J158" s="126"/>
      <c r="K158" s="126"/>
      <c r="L158" s="126"/>
      <c r="M158" s="126"/>
      <c r="N158" s="126"/>
      <c r="O158" s="126"/>
      <c r="P158" s="126"/>
      <c r="Q158" s="126"/>
      <c r="R158" s="126"/>
      <c r="S158" s="126"/>
      <c r="T158" s="126"/>
      <c r="U158" s="126"/>
    </row>
    <row r="159" spans="1:22">
      <c r="A159" s="123">
        <v>5</v>
      </c>
      <c r="B159" s="123">
        <v>2138</v>
      </c>
      <c r="C159" s="127" t="s">
        <v>1096</v>
      </c>
      <c r="D159" s="127" t="s">
        <v>1921</v>
      </c>
      <c r="E159" s="128">
        <v>134000</v>
      </c>
      <c r="F159" s="126"/>
      <c r="G159" s="126"/>
      <c r="H159" s="126"/>
      <c r="I159" s="126"/>
      <c r="J159" s="126"/>
      <c r="K159" s="126"/>
      <c r="L159" s="126"/>
      <c r="M159" s="126"/>
      <c r="N159" s="126"/>
      <c r="O159" s="126"/>
      <c r="P159" s="126"/>
      <c r="Q159" s="126"/>
      <c r="R159" s="126"/>
      <c r="S159" s="126"/>
      <c r="T159" s="126"/>
      <c r="U159" s="126"/>
    </row>
    <row r="160" spans="1:22">
      <c r="A160" s="132"/>
      <c r="B160" s="132"/>
      <c r="C160" s="133"/>
      <c r="D160" s="133"/>
      <c r="E160" s="134">
        <f>SUBTOTAL(109,PRESUPUESTO[Presupuesto])</f>
        <v>275091497</v>
      </c>
    </row>
  </sheetData>
  <pageMargins left="0.7" right="0.7" top="0.75" bottom="0.75" header="0.3" footer="0.3"/>
  <pageSetup orientation="landscape" horizontalDpi="360" verticalDpi="36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E984-2645-4DDD-8993-B977E45A0EA4}">
  <dimension ref="A1:B15"/>
  <sheetViews>
    <sheetView workbookViewId="0">
      <selection activeCell="B4" sqref="B4"/>
    </sheetView>
  </sheetViews>
  <sheetFormatPr baseColWidth="10" defaultRowHeight="15"/>
  <sheetData>
    <row r="1" spans="1:2">
      <c r="A1" s="138" t="s">
        <v>1977</v>
      </c>
      <c r="B1" s="139" t="s">
        <v>1978</v>
      </c>
    </row>
    <row r="2" spans="1:2">
      <c r="A2" t="s">
        <v>1794</v>
      </c>
      <c r="B2" t="s">
        <v>1826</v>
      </c>
    </row>
    <row r="3" spans="1:2">
      <c r="A3" t="s">
        <v>1798</v>
      </c>
      <c r="B3" t="s">
        <v>1830</v>
      </c>
    </row>
    <row r="4" spans="1:2">
      <c r="A4" t="s">
        <v>1802</v>
      </c>
      <c r="B4" t="s">
        <v>1832</v>
      </c>
    </row>
    <row r="5" spans="1:2">
      <c r="A5" t="s">
        <v>1804</v>
      </c>
      <c r="B5" t="s">
        <v>1833</v>
      </c>
    </row>
    <row r="6" spans="1:2">
      <c r="A6" t="s">
        <v>1806</v>
      </c>
      <c r="B6" t="s">
        <v>1837</v>
      </c>
    </row>
    <row r="7" spans="1:2">
      <c r="A7" t="s">
        <v>1808</v>
      </c>
      <c r="B7" t="s">
        <v>1843</v>
      </c>
    </row>
    <row r="8" spans="1:2">
      <c r="A8" t="s">
        <v>1813</v>
      </c>
      <c r="B8" t="s">
        <v>1845</v>
      </c>
    </row>
    <row r="9" spans="1:2">
      <c r="A9" t="s">
        <v>1811</v>
      </c>
      <c r="B9" t="s">
        <v>1843</v>
      </c>
    </row>
    <row r="10" spans="1:2">
      <c r="A10" t="s">
        <v>1815</v>
      </c>
      <c r="B10" t="s">
        <v>1845</v>
      </c>
    </row>
    <row r="11" spans="1:2">
      <c r="A11" t="s">
        <v>1886</v>
      </c>
    </row>
    <row r="12" spans="1:2">
      <c r="A12" t="s">
        <v>1818</v>
      </c>
    </row>
    <row r="13" spans="1:2">
      <c r="A13" t="s">
        <v>1820</v>
      </c>
    </row>
    <row r="14" spans="1:2">
      <c r="A14" t="s">
        <v>1822</v>
      </c>
    </row>
    <row r="15" spans="1:2">
      <c r="A15" t="s">
        <v>1796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197B-260C-4206-8387-B922A66689CF}">
  <dimension ref="A1:AG103"/>
  <sheetViews>
    <sheetView topLeftCell="A40" zoomScale="90" zoomScaleNormal="90" workbookViewId="0">
      <selection activeCell="R59" activeCellId="3" sqref="R44 R50 R54 R59"/>
    </sheetView>
  </sheetViews>
  <sheetFormatPr baseColWidth="10" defaultColWidth="11.42578125" defaultRowHeight="15"/>
  <cols>
    <col min="1" max="1" width="0.85546875" style="71" customWidth="1"/>
    <col min="2" max="2" width="11" style="71" customWidth="1"/>
    <col min="3" max="3" width="29.28515625" style="71" customWidth="1"/>
    <col min="4" max="4" width="6.5703125" style="71" customWidth="1"/>
    <col min="5" max="5" width="13.85546875" style="71" customWidth="1"/>
    <col min="6" max="6" width="13.5703125" style="71" customWidth="1"/>
    <col min="7" max="7" width="13.85546875" style="71" customWidth="1"/>
    <col min="8" max="8" width="14" style="71" customWidth="1"/>
    <col min="9" max="9" width="14.28515625" style="71" customWidth="1"/>
    <col min="10" max="10" width="13.7109375" style="71" customWidth="1"/>
    <col min="11" max="11" width="13.28515625" style="71" customWidth="1"/>
    <col min="12" max="12" width="13.7109375" style="71" customWidth="1"/>
    <col min="13" max="13" width="14.42578125" style="71" customWidth="1"/>
    <col min="14" max="14" width="14.140625" style="71" customWidth="1"/>
    <col min="15" max="16" width="13.42578125" style="71" customWidth="1"/>
    <col min="17" max="17" width="16" style="71" customWidth="1"/>
    <col min="18" max="18" width="15.140625" style="71" customWidth="1"/>
    <col min="19" max="19" width="11.42578125" style="71"/>
    <col min="20" max="20" width="17.28515625" style="71" bestFit="1" customWidth="1"/>
    <col min="21" max="16384" width="11.42578125" style="71"/>
  </cols>
  <sheetData>
    <row r="1" spans="2:17">
      <c r="G1" s="257" t="s">
        <v>1774</v>
      </c>
      <c r="H1" s="257"/>
      <c r="I1" s="257"/>
      <c r="J1" s="257"/>
      <c r="K1" s="257"/>
      <c r="L1" s="257"/>
      <c r="M1" s="257"/>
    </row>
    <row r="2" spans="2:17">
      <c r="G2" s="72"/>
      <c r="H2" s="258" t="s">
        <v>1775</v>
      </c>
      <c r="I2" s="258"/>
      <c r="J2" s="258"/>
      <c r="K2" s="258"/>
      <c r="L2" s="258"/>
      <c r="M2" s="72"/>
    </row>
    <row r="3" spans="2:17">
      <c r="G3" s="72"/>
      <c r="H3" s="259" t="s">
        <v>1776</v>
      </c>
      <c r="I3" s="259"/>
      <c r="J3" s="259"/>
      <c r="K3" s="259"/>
      <c r="L3" s="259"/>
      <c r="M3" s="72"/>
    </row>
    <row r="4" spans="2:17">
      <c r="G4" s="72"/>
      <c r="H4" s="73"/>
      <c r="I4" s="73"/>
      <c r="J4" s="73"/>
      <c r="K4" s="73"/>
      <c r="L4" s="73"/>
      <c r="M4" s="72"/>
    </row>
    <row r="5" spans="2:17">
      <c r="G5" s="72"/>
      <c r="H5" s="73"/>
      <c r="I5" s="73"/>
      <c r="J5" s="73"/>
      <c r="K5" s="73"/>
      <c r="L5" s="73"/>
      <c r="M5" s="72"/>
    </row>
    <row r="6" spans="2:17">
      <c r="G6" s="254" t="s">
        <v>1777</v>
      </c>
      <c r="H6" s="254"/>
      <c r="I6" s="254"/>
      <c r="J6" s="254"/>
      <c r="K6" s="254"/>
      <c r="L6" s="254"/>
      <c r="M6" s="254"/>
    </row>
    <row r="7" spans="2:17">
      <c r="G7" s="254"/>
      <c r="H7" s="254"/>
      <c r="I7" s="254"/>
      <c r="J7" s="254"/>
      <c r="K7" s="254"/>
      <c r="L7" s="254"/>
      <c r="M7" s="254"/>
    </row>
    <row r="9" spans="2:17">
      <c r="G9" s="254" t="s">
        <v>1778</v>
      </c>
      <c r="H9" s="254"/>
      <c r="I9" s="254"/>
      <c r="J9" s="254"/>
      <c r="K9" s="254"/>
      <c r="L9" s="254"/>
      <c r="M9" s="254"/>
    </row>
    <row r="10" spans="2:17">
      <c r="G10" s="254" t="s">
        <v>1779</v>
      </c>
      <c r="H10" s="254"/>
      <c r="I10" s="254"/>
      <c r="J10" s="254"/>
      <c r="K10" s="254"/>
      <c r="L10" s="254"/>
      <c r="M10" s="254"/>
    </row>
    <row r="12" spans="2:17" ht="15.75">
      <c r="B12" s="255"/>
      <c r="C12" s="255"/>
      <c r="D12" s="255"/>
      <c r="E12" s="255"/>
      <c r="F12" s="255"/>
      <c r="G12" s="255"/>
      <c r="H12" s="74"/>
      <c r="I12" s="74"/>
      <c r="J12" s="74"/>
      <c r="K12" s="74"/>
      <c r="L12" s="74"/>
      <c r="M12" s="74"/>
      <c r="N12" s="74"/>
      <c r="O12" s="75"/>
      <c r="P12" s="74"/>
    </row>
    <row r="13" spans="2:17">
      <c r="E13" s="76" t="s">
        <v>1780</v>
      </c>
      <c r="F13" s="76" t="s">
        <v>1781</v>
      </c>
      <c r="G13" s="76" t="s">
        <v>1782</v>
      </c>
      <c r="H13" s="76" t="s">
        <v>1783</v>
      </c>
      <c r="I13" s="76" t="s">
        <v>1784</v>
      </c>
      <c r="J13" s="76" t="s">
        <v>1785</v>
      </c>
      <c r="K13" s="76" t="s">
        <v>1786</v>
      </c>
      <c r="L13" s="76" t="s">
        <v>1787</v>
      </c>
      <c r="M13" s="76" t="s">
        <v>1788</v>
      </c>
      <c r="N13" s="76" t="s">
        <v>1789</v>
      </c>
      <c r="O13" s="76" t="s">
        <v>1790</v>
      </c>
      <c r="P13" s="76" t="s">
        <v>1791</v>
      </c>
      <c r="Q13" s="77" t="s">
        <v>1792</v>
      </c>
    </row>
    <row r="14" spans="2:17">
      <c r="B14" s="78" t="s">
        <v>1793</v>
      </c>
      <c r="E14" s="79"/>
    </row>
    <row r="15" spans="2:17">
      <c r="B15" s="71" t="s">
        <v>1794</v>
      </c>
      <c r="C15" s="71" t="s">
        <v>1795</v>
      </c>
      <c r="E15" s="79">
        <v>8139581.7300000004</v>
      </c>
      <c r="F15" s="79">
        <v>8139581.7300000004</v>
      </c>
      <c r="G15" s="79">
        <v>8139581.7300000004</v>
      </c>
      <c r="H15" s="79">
        <v>8139581.7300000004</v>
      </c>
      <c r="I15" s="79">
        <v>8139581.7300000004</v>
      </c>
      <c r="J15" s="79">
        <v>8139581.7300000004</v>
      </c>
      <c r="K15" s="79">
        <v>8139581.7300000004</v>
      </c>
      <c r="L15" s="79">
        <v>8139581.7300000004</v>
      </c>
      <c r="M15" s="79">
        <v>8139581.7300000004</v>
      </c>
      <c r="N15" s="79">
        <v>8139581.7300000004</v>
      </c>
      <c r="O15" s="79">
        <v>8139581.7300000004</v>
      </c>
      <c r="P15" s="79">
        <v>8139581.7300000004</v>
      </c>
      <c r="Q15" s="79">
        <f>SUM(E15:P15)</f>
        <v>97674980.760000035</v>
      </c>
    </row>
    <row r="16" spans="2:17">
      <c r="B16" s="71" t="s">
        <v>1796</v>
      </c>
      <c r="C16" s="71" t="s">
        <v>1797</v>
      </c>
      <c r="E16" s="80">
        <v>60000</v>
      </c>
      <c r="F16" s="80">
        <v>60000</v>
      </c>
      <c r="G16" s="80">
        <v>60000</v>
      </c>
      <c r="H16" s="80">
        <v>60000</v>
      </c>
      <c r="I16" s="80">
        <v>60000</v>
      </c>
      <c r="J16" s="80">
        <v>60000</v>
      </c>
      <c r="K16" s="80">
        <v>60000</v>
      </c>
      <c r="L16" s="80">
        <v>60000</v>
      </c>
      <c r="M16" s="80">
        <v>60000</v>
      </c>
      <c r="N16" s="80">
        <v>60000</v>
      </c>
      <c r="O16" s="80">
        <v>60000</v>
      </c>
      <c r="P16" s="80">
        <v>60000</v>
      </c>
      <c r="Q16" s="79">
        <f>SUM(E16:P16)</f>
        <v>720000</v>
      </c>
    </row>
    <row r="17" spans="2:18">
      <c r="B17" s="71" t="s">
        <v>1798</v>
      </c>
      <c r="C17" s="71" t="s">
        <v>1799</v>
      </c>
      <c r="E17" s="79">
        <v>1164000</v>
      </c>
      <c r="F17" s="79">
        <v>1164000</v>
      </c>
      <c r="G17" s="79">
        <v>1164000</v>
      </c>
      <c r="H17" s="79">
        <v>1164000</v>
      </c>
      <c r="I17" s="79">
        <v>1164000</v>
      </c>
      <c r="J17" s="79">
        <v>1164000</v>
      </c>
      <c r="K17" s="79">
        <v>1164000</v>
      </c>
      <c r="L17" s="79">
        <v>1164000</v>
      </c>
      <c r="M17" s="79">
        <v>1164000</v>
      </c>
      <c r="N17" s="79">
        <v>1164000</v>
      </c>
      <c r="O17" s="79">
        <v>1164000</v>
      </c>
      <c r="P17" s="79">
        <v>1164000</v>
      </c>
      <c r="Q17" s="79">
        <f t="shared" ref="Q17:Q18" si="0">SUM(E17:P17)</f>
        <v>13968000</v>
      </c>
    </row>
    <row r="18" spans="2:18">
      <c r="B18" s="71" t="s">
        <v>1800</v>
      </c>
      <c r="C18" s="71" t="s">
        <v>1801</v>
      </c>
      <c r="E18" s="79">
        <v>0</v>
      </c>
      <c r="F18" s="79">
        <v>0</v>
      </c>
      <c r="G18" s="79">
        <v>0</v>
      </c>
      <c r="H18" s="79">
        <v>0</v>
      </c>
      <c r="I18" s="79">
        <v>0</v>
      </c>
      <c r="J18" s="79">
        <v>0</v>
      </c>
      <c r="K18" s="79">
        <v>0</v>
      </c>
      <c r="L18" s="79">
        <v>0</v>
      </c>
      <c r="M18" s="79">
        <v>0</v>
      </c>
      <c r="N18" s="79">
        <v>0</v>
      </c>
      <c r="O18" s="79">
        <v>0</v>
      </c>
      <c r="P18" s="79">
        <v>0</v>
      </c>
      <c r="Q18" s="79">
        <f t="shared" si="0"/>
        <v>0</v>
      </c>
    </row>
    <row r="19" spans="2:18">
      <c r="B19" s="71" t="s">
        <v>1802</v>
      </c>
      <c r="C19" s="71" t="s">
        <v>1803</v>
      </c>
      <c r="E19" s="79">
        <v>25200</v>
      </c>
      <c r="F19" s="79">
        <v>25200</v>
      </c>
      <c r="G19" s="79">
        <v>25200</v>
      </c>
      <c r="H19" s="79">
        <v>25200</v>
      </c>
      <c r="I19" s="79">
        <v>25200</v>
      </c>
      <c r="J19" s="79">
        <v>25200</v>
      </c>
      <c r="K19" s="79">
        <v>25200</v>
      </c>
      <c r="L19" s="79">
        <v>25200</v>
      </c>
      <c r="M19" s="79">
        <v>25200</v>
      </c>
      <c r="N19" s="79">
        <v>25200</v>
      </c>
      <c r="O19" s="79">
        <v>25200</v>
      </c>
      <c r="P19" s="79">
        <v>25200</v>
      </c>
      <c r="Q19" s="79">
        <f>SUM(E19:P19)</f>
        <v>302400</v>
      </c>
    </row>
    <row r="20" spans="2:18">
      <c r="B20" s="71" t="s">
        <v>1804</v>
      </c>
      <c r="C20" s="71" t="s">
        <v>1805</v>
      </c>
      <c r="E20" s="79"/>
      <c r="F20" s="79"/>
      <c r="G20" s="79"/>
      <c r="H20" s="79"/>
      <c r="I20" s="79"/>
      <c r="J20" s="79"/>
      <c r="K20" s="79"/>
      <c r="L20" s="79"/>
      <c r="M20" s="79"/>
      <c r="N20" s="79"/>
      <c r="O20" s="81">
        <v>11218392</v>
      </c>
      <c r="P20" s="79"/>
      <c r="Q20" s="79">
        <f>SUM(E20:P20)</f>
        <v>11218392</v>
      </c>
    </row>
    <row r="21" spans="2:18">
      <c r="B21" s="71" t="s">
        <v>1806</v>
      </c>
      <c r="C21" s="71" t="s">
        <v>1807</v>
      </c>
      <c r="E21" s="79"/>
      <c r="F21" s="80"/>
      <c r="G21" s="79"/>
      <c r="H21" s="79"/>
      <c r="I21" s="79"/>
      <c r="J21" s="79"/>
      <c r="K21" s="79"/>
      <c r="L21" s="79"/>
      <c r="M21" s="79"/>
      <c r="N21" s="79"/>
      <c r="O21" s="79"/>
      <c r="P21" s="79"/>
      <c r="Q21" s="79">
        <f>SUM(E21:P21)</f>
        <v>0</v>
      </c>
    </row>
    <row r="22" spans="2:18">
      <c r="B22" s="71" t="s">
        <v>1808</v>
      </c>
      <c r="C22" s="71" t="s">
        <v>1809</v>
      </c>
      <c r="E22" s="79"/>
      <c r="F22" s="80"/>
      <c r="G22" s="79"/>
      <c r="H22" s="79"/>
      <c r="I22" s="79"/>
      <c r="J22" s="79"/>
      <c r="K22" s="79"/>
      <c r="L22" s="79"/>
      <c r="M22" s="79"/>
      <c r="N22" s="79"/>
      <c r="O22" s="80"/>
      <c r="P22" s="79"/>
      <c r="Q22" s="79">
        <f>SUM(E22:P22)</f>
        <v>0</v>
      </c>
    </row>
    <row r="23" spans="2:18">
      <c r="E23" s="82">
        <f>SUM(E15:E22)</f>
        <v>9388781.7300000004</v>
      </c>
      <c r="F23" s="82">
        <f>SUM(F15:F22)</f>
        <v>9388781.7300000004</v>
      </c>
      <c r="G23" s="82">
        <f t="shared" ref="G23:P23" si="1">SUM(G15:G22)</f>
        <v>9388781.7300000004</v>
      </c>
      <c r="H23" s="82">
        <f t="shared" si="1"/>
        <v>9388781.7300000004</v>
      </c>
      <c r="I23" s="82">
        <f t="shared" si="1"/>
        <v>9388781.7300000004</v>
      </c>
      <c r="J23" s="82">
        <f t="shared" si="1"/>
        <v>9388781.7300000004</v>
      </c>
      <c r="K23" s="82">
        <f t="shared" si="1"/>
        <v>9388781.7300000004</v>
      </c>
      <c r="L23" s="82">
        <f t="shared" si="1"/>
        <v>9388781.7300000004</v>
      </c>
      <c r="M23" s="82">
        <f t="shared" si="1"/>
        <v>9388781.7300000004</v>
      </c>
      <c r="N23" s="82">
        <f t="shared" si="1"/>
        <v>9388781.7300000004</v>
      </c>
      <c r="O23" s="82">
        <f>SUM(O15:O22)</f>
        <v>20607173.73</v>
      </c>
      <c r="P23" s="82">
        <f t="shared" si="1"/>
        <v>9388781.7300000004</v>
      </c>
      <c r="Q23" s="83">
        <f>SUM(Q15:Q22)</f>
        <v>123883772.76000004</v>
      </c>
      <c r="R23" s="84">
        <f>SUM(Q23)</f>
        <v>123883772.76000004</v>
      </c>
    </row>
    <row r="24" spans="2:18">
      <c r="B24" s="78" t="s">
        <v>1810</v>
      </c>
      <c r="E24" s="79"/>
      <c r="F24" s="79"/>
      <c r="G24" s="80"/>
      <c r="H24" s="80"/>
      <c r="I24" s="80"/>
      <c r="J24" s="80"/>
      <c r="K24" s="80"/>
      <c r="L24" s="80"/>
      <c r="M24" s="80"/>
      <c r="N24" s="80"/>
      <c r="O24" s="80"/>
      <c r="P24" s="80"/>
      <c r="Q24" s="79"/>
    </row>
    <row r="25" spans="2:18">
      <c r="B25" s="71" t="s">
        <v>1811</v>
      </c>
      <c r="C25" s="71" t="s">
        <v>1812</v>
      </c>
      <c r="E25" s="79"/>
      <c r="F25" s="79"/>
      <c r="G25" s="80"/>
      <c r="H25" s="80"/>
      <c r="I25" s="80"/>
      <c r="J25" s="80"/>
      <c r="K25" s="80"/>
      <c r="L25" s="80"/>
      <c r="M25" s="80"/>
      <c r="N25" s="80"/>
      <c r="O25" s="80"/>
      <c r="P25" s="80"/>
      <c r="Q25" s="79">
        <f>SUM(P25)</f>
        <v>0</v>
      </c>
    </row>
    <row r="26" spans="2:18">
      <c r="B26" s="71" t="s">
        <v>1813</v>
      </c>
      <c r="C26" s="71" t="s">
        <v>1814</v>
      </c>
      <c r="E26" s="79">
        <v>1812520.33</v>
      </c>
      <c r="F26" s="79">
        <v>1812520.33</v>
      </c>
      <c r="G26" s="79">
        <v>1812520.33</v>
      </c>
      <c r="H26" s="79">
        <v>1812520.33</v>
      </c>
      <c r="I26" s="79">
        <v>1812520.33</v>
      </c>
      <c r="J26" s="79">
        <v>1812520.33</v>
      </c>
      <c r="K26" s="79">
        <v>1812520.33</v>
      </c>
      <c r="L26" s="79">
        <v>1812520.33</v>
      </c>
      <c r="M26" s="79">
        <v>1812520.33</v>
      </c>
      <c r="N26" s="79">
        <v>1812520.33</v>
      </c>
      <c r="O26" s="79">
        <v>1812520.33</v>
      </c>
      <c r="P26" s="79">
        <v>1812520.33</v>
      </c>
      <c r="Q26" s="79">
        <f>SUM(E26:P26)</f>
        <v>21750243.960000001</v>
      </c>
    </row>
    <row r="27" spans="2:18">
      <c r="B27" s="71" t="s">
        <v>1815</v>
      </c>
      <c r="C27" s="256" t="s">
        <v>1816</v>
      </c>
      <c r="D27" s="256"/>
      <c r="E27" s="79"/>
      <c r="F27" s="79"/>
      <c r="G27" s="80"/>
      <c r="H27" s="80"/>
      <c r="I27" s="80"/>
      <c r="J27" s="80"/>
      <c r="K27" s="80"/>
      <c r="L27" s="80"/>
      <c r="M27" s="80"/>
      <c r="N27" s="80"/>
      <c r="O27" s="80"/>
      <c r="P27" s="80"/>
      <c r="Q27" s="79">
        <f>SUM(E27:P27)</f>
        <v>0</v>
      </c>
    </row>
    <row r="28" spans="2:18">
      <c r="E28" s="80"/>
      <c r="F28" s="80"/>
      <c r="G28" s="80"/>
      <c r="H28" s="80"/>
      <c r="I28" s="80"/>
      <c r="J28" s="80"/>
      <c r="K28" s="80"/>
      <c r="L28" s="80"/>
      <c r="M28" s="80"/>
      <c r="N28" s="80"/>
      <c r="O28" s="80"/>
      <c r="P28" s="80"/>
      <c r="Q28" s="79">
        <f>SUM(E28:P28)</f>
        <v>0</v>
      </c>
    </row>
    <row r="29" spans="2:18">
      <c r="E29" s="82">
        <f t="shared" ref="E29:O29" si="2">SUM(E26:E28)</f>
        <v>1812520.33</v>
      </c>
      <c r="F29" s="82">
        <f t="shared" si="2"/>
        <v>1812520.33</v>
      </c>
      <c r="G29" s="85">
        <f t="shared" si="2"/>
        <v>1812520.33</v>
      </c>
      <c r="H29" s="85">
        <f t="shared" si="2"/>
        <v>1812520.33</v>
      </c>
      <c r="I29" s="85">
        <f t="shared" si="2"/>
        <v>1812520.33</v>
      </c>
      <c r="J29" s="85">
        <f t="shared" si="2"/>
        <v>1812520.33</v>
      </c>
      <c r="K29" s="85">
        <f t="shared" si="2"/>
        <v>1812520.33</v>
      </c>
      <c r="L29" s="85">
        <f t="shared" si="2"/>
        <v>1812520.33</v>
      </c>
      <c r="M29" s="85">
        <f t="shared" si="2"/>
        <v>1812520.33</v>
      </c>
      <c r="N29" s="85">
        <f t="shared" si="2"/>
        <v>1812520.33</v>
      </c>
      <c r="O29" s="85">
        <f t="shared" si="2"/>
        <v>1812520.33</v>
      </c>
      <c r="P29" s="85">
        <f>SUM(P25:P28)</f>
        <v>1812520.33</v>
      </c>
      <c r="Q29" s="83">
        <f>SUM(Q25:Q28)</f>
        <v>21750243.960000001</v>
      </c>
      <c r="R29" s="84">
        <f>SUM(Q29)</f>
        <v>21750243.960000001</v>
      </c>
    </row>
    <row r="30" spans="2:18">
      <c r="B30" s="86" t="s">
        <v>1817</v>
      </c>
      <c r="E30" s="79"/>
      <c r="F30" s="79"/>
      <c r="G30" s="80"/>
      <c r="H30" s="80"/>
      <c r="I30" s="80"/>
      <c r="J30" s="80"/>
      <c r="K30" s="80"/>
      <c r="L30" s="80"/>
      <c r="M30" s="80"/>
      <c r="N30" s="80"/>
      <c r="O30" s="80"/>
      <c r="P30" s="80"/>
      <c r="Q30" s="79"/>
    </row>
    <row r="31" spans="2:18">
      <c r="B31" s="87" t="s">
        <v>1818</v>
      </c>
      <c r="C31" s="242" t="s">
        <v>1819</v>
      </c>
      <c r="D31" s="243"/>
      <c r="E31" s="80">
        <v>663000</v>
      </c>
      <c r="F31" s="80">
        <v>663000</v>
      </c>
      <c r="G31" s="80">
        <v>663000</v>
      </c>
      <c r="H31" s="80">
        <v>663000</v>
      </c>
      <c r="I31" s="80">
        <v>663000</v>
      </c>
      <c r="J31" s="80">
        <v>663000</v>
      </c>
      <c r="K31" s="80">
        <v>663000</v>
      </c>
      <c r="L31" s="80">
        <v>663000</v>
      </c>
      <c r="M31" s="80">
        <v>663000</v>
      </c>
      <c r="N31" s="80">
        <v>663000</v>
      </c>
      <c r="O31" s="80">
        <v>663000</v>
      </c>
      <c r="P31" s="80">
        <v>663000</v>
      </c>
      <c r="Q31" s="80">
        <f>SUM(E31:P31)</f>
        <v>7956000</v>
      </c>
    </row>
    <row r="32" spans="2:18">
      <c r="B32" s="88" t="s">
        <v>1820</v>
      </c>
      <c r="C32" s="242" t="s">
        <v>1821</v>
      </c>
      <c r="D32" s="243"/>
      <c r="E32" s="80">
        <v>664067.82999999996</v>
      </c>
      <c r="F32" s="80">
        <v>664067.82999999996</v>
      </c>
      <c r="G32" s="80">
        <v>664067.82999999996</v>
      </c>
      <c r="H32" s="80">
        <v>664067.82999999996</v>
      </c>
      <c r="I32" s="80">
        <v>664067.82999999996</v>
      </c>
      <c r="J32" s="80">
        <v>664067.82999999996</v>
      </c>
      <c r="K32" s="80">
        <v>664067.82999999996</v>
      </c>
      <c r="L32" s="80">
        <v>664067.82999999996</v>
      </c>
      <c r="M32" s="80">
        <v>664067.82999999996</v>
      </c>
      <c r="N32" s="80">
        <v>664067.82999999996</v>
      </c>
      <c r="O32" s="80">
        <v>664067.82999999996</v>
      </c>
      <c r="P32" s="80">
        <v>664067.82999999996</v>
      </c>
      <c r="Q32" s="80">
        <f>SUM(E32:P32)</f>
        <v>7968813.96</v>
      </c>
    </row>
    <row r="33" spans="1:33">
      <c r="B33" s="88" t="s">
        <v>1822</v>
      </c>
      <c r="C33" s="242" t="s">
        <v>1823</v>
      </c>
      <c r="D33" s="243"/>
      <c r="E33" s="89">
        <v>102948.33</v>
      </c>
      <c r="F33" s="89">
        <v>102948.33</v>
      </c>
      <c r="G33" s="89">
        <v>102948.33</v>
      </c>
      <c r="H33" s="89">
        <v>102948.33</v>
      </c>
      <c r="I33" s="89">
        <v>102948.33</v>
      </c>
      <c r="J33" s="89">
        <v>102948.33</v>
      </c>
      <c r="K33" s="89">
        <v>102948.33</v>
      </c>
      <c r="L33" s="89">
        <v>102948.33</v>
      </c>
      <c r="M33" s="89">
        <v>102948.33</v>
      </c>
      <c r="N33" s="89">
        <v>102948.33</v>
      </c>
      <c r="O33" s="89">
        <v>102948.33</v>
      </c>
      <c r="P33" s="89">
        <v>102948.33</v>
      </c>
      <c r="Q33" s="80">
        <f>SUM(E33:P33)</f>
        <v>1235379.96</v>
      </c>
    </row>
    <row r="34" spans="1:33">
      <c r="B34" s="88"/>
      <c r="C34" s="242"/>
      <c r="D34" s="243"/>
      <c r="E34" s="82">
        <f>SUM(E31:E33)</f>
        <v>1430016.1600000001</v>
      </c>
      <c r="F34" s="82">
        <f t="shared" ref="F34:Q34" si="3">SUM(F31:F33)</f>
        <v>1430016.1600000001</v>
      </c>
      <c r="G34" s="85">
        <f t="shared" si="3"/>
        <v>1430016.1600000001</v>
      </c>
      <c r="H34" s="85">
        <f t="shared" si="3"/>
        <v>1430016.1600000001</v>
      </c>
      <c r="I34" s="85">
        <f t="shared" si="3"/>
        <v>1430016.1600000001</v>
      </c>
      <c r="J34" s="85">
        <f t="shared" si="3"/>
        <v>1430016.1600000001</v>
      </c>
      <c r="K34" s="85">
        <f t="shared" si="3"/>
        <v>1430016.1600000001</v>
      </c>
      <c r="L34" s="85">
        <f t="shared" si="3"/>
        <v>1430016.1600000001</v>
      </c>
      <c r="M34" s="85">
        <f t="shared" si="3"/>
        <v>1430016.1600000001</v>
      </c>
      <c r="N34" s="85">
        <f t="shared" si="3"/>
        <v>1430016.1600000001</v>
      </c>
      <c r="O34" s="85">
        <f t="shared" si="3"/>
        <v>1430016.1600000001</v>
      </c>
      <c r="P34" s="85">
        <f t="shared" si="3"/>
        <v>1430016.1600000001</v>
      </c>
      <c r="Q34" s="83">
        <f t="shared" si="3"/>
        <v>17160193.920000002</v>
      </c>
      <c r="R34" s="84">
        <f>SUM(Q34)</f>
        <v>17160193.920000002</v>
      </c>
    </row>
    <row r="35" spans="1:33">
      <c r="B35" s="90"/>
      <c r="C35" s="91"/>
      <c r="D35" s="92"/>
      <c r="E35" s="93"/>
      <c r="F35" s="93"/>
      <c r="G35" s="94"/>
      <c r="H35" s="94"/>
      <c r="I35" s="94"/>
      <c r="J35" s="94"/>
      <c r="K35" s="94"/>
      <c r="L35" s="94"/>
      <c r="M35" s="94"/>
      <c r="N35" s="94"/>
      <c r="O35" s="94"/>
      <c r="P35" s="94"/>
      <c r="Q35" s="94"/>
      <c r="R35" s="84"/>
    </row>
    <row r="36" spans="1:33" ht="30">
      <c r="B36" s="95" t="s">
        <v>1824</v>
      </c>
      <c r="C36" s="91"/>
      <c r="D36" s="92"/>
      <c r="E36" s="96">
        <f t="shared" ref="E36:R36" si="4">SUM(E23+E29+E34)</f>
        <v>12631318.220000001</v>
      </c>
      <c r="F36" s="96">
        <f t="shared" si="4"/>
        <v>12631318.220000001</v>
      </c>
      <c r="G36" s="96">
        <f t="shared" si="4"/>
        <v>12631318.220000001</v>
      </c>
      <c r="H36" s="96">
        <f t="shared" si="4"/>
        <v>12631318.220000001</v>
      </c>
      <c r="I36" s="96">
        <f t="shared" si="4"/>
        <v>12631318.220000001</v>
      </c>
      <c r="J36" s="96">
        <f t="shared" si="4"/>
        <v>12631318.220000001</v>
      </c>
      <c r="K36" s="96">
        <f t="shared" si="4"/>
        <v>12631318.220000001</v>
      </c>
      <c r="L36" s="96">
        <f t="shared" si="4"/>
        <v>12631318.220000001</v>
      </c>
      <c r="M36" s="96">
        <f t="shared" si="4"/>
        <v>12631318.220000001</v>
      </c>
      <c r="N36" s="96">
        <f t="shared" si="4"/>
        <v>12631318.220000001</v>
      </c>
      <c r="O36" s="96">
        <f t="shared" si="4"/>
        <v>23849710.220000003</v>
      </c>
      <c r="P36" s="96">
        <f t="shared" si="4"/>
        <v>12631318.220000001</v>
      </c>
      <c r="Q36" s="96">
        <f t="shared" si="4"/>
        <v>162794210.64000005</v>
      </c>
      <c r="R36" s="96">
        <f t="shared" si="4"/>
        <v>162794210.64000005</v>
      </c>
    </row>
    <row r="37" spans="1:33">
      <c r="B37" s="90"/>
      <c r="C37" s="91"/>
      <c r="D37" s="92"/>
      <c r="E37" s="93"/>
      <c r="F37" s="93"/>
      <c r="G37" s="94"/>
      <c r="H37" s="94"/>
      <c r="I37" s="94"/>
      <c r="J37" s="94"/>
      <c r="K37" s="94"/>
      <c r="L37" s="94"/>
      <c r="M37" s="94"/>
      <c r="N37" s="94"/>
      <c r="O37" s="94"/>
      <c r="P37" s="94"/>
      <c r="Q37" s="94"/>
      <c r="R37" s="84"/>
    </row>
    <row r="38" spans="1:33">
      <c r="B38" s="97" t="s">
        <v>1825</v>
      </c>
      <c r="C38" s="98"/>
      <c r="D38" s="98"/>
      <c r="E38" s="79"/>
      <c r="Q38" s="93"/>
      <c r="R38" s="98"/>
      <c r="S38" s="98"/>
      <c r="T38" s="98"/>
    </row>
    <row r="39" spans="1:33">
      <c r="B39" s="71" t="s">
        <v>1826</v>
      </c>
      <c r="C39" s="71" t="s">
        <v>1827</v>
      </c>
      <c r="E39" s="80">
        <v>1116666.67</v>
      </c>
      <c r="F39" s="80">
        <v>1116666.67</v>
      </c>
      <c r="G39" s="80">
        <v>1116666.67</v>
      </c>
      <c r="H39" s="80">
        <v>1116666.67</v>
      </c>
      <c r="I39" s="80">
        <v>1116666.67</v>
      </c>
      <c r="J39" s="80">
        <v>1116666.67</v>
      </c>
      <c r="K39" s="80">
        <v>1116666.67</v>
      </c>
      <c r="L39" s="80">
        <v>1116666.67</v>
      </c>
      <c r="M39" s="80">
        <v>1116666.67</v>
      </c>
      <c r="N39" s="80">
        <v>1116666.67</v>
      </c>
      <c r="O39" s="80">
        <v>1116666.67</v>
      </c>
      <c r="P39" s="80">
        <v>1116666.67</v>
      </c>
      <c r="Q39" s="80">
        <f>SUM(E39:P39)</f>
        <v>13400000.039999999</v>
      </c>
      <c r="R39" s="98"/>
      <c r="S39" s="99"/>
      <c r="T39" s="99"/>
    </row>
    <row r="40" spans="1:33">
      <c r="B40" s="71" t="s">
        <v>1828</v>
      </c>
      <c r="C40" s="71" t="s">
        <v>1829</v>
      </c>
      <c r="E40" s="80">
        <v>0</v>
      </c>
      <c r="F40" s="80">
        <v>0</v>
      </c>
      <c r="G40" s="80">
        <v>0</v>
      </c>
      <c r="H40" s="80">
        <v>0</v>
      </c>
      <c r="I40" s="80">
        <v>0</v>
      </c>
      <c r="J40" s="80">
        <v>0</v>
      </c>
      <c r="K40" s="80">
        <v>0</v>
      </c>
      <c r="L40" s="80">
        <v>0</v>
      </c>
      <c r="M40" s="80">
        <v>0</v>
      </c>
      <c r="N40" s="80">
        <v>0</v>
      </c>
      <c r="O40" s="80">
        <v>0</v>
      </c>
      <c r="P40" s="80">
        <v>0</v>
      </c>
      <c r="Q40" s="80">
        <f>SUM(E40:P40)</f>
        <v>0</v>
      </c>
      <c r="R40" s="98"/>
      <c r="S40" s="99"/>
      <c r="T40" s="99"/>
    </row>
    <row r="41" spans="1:33">
      <c r="B41" s="71" t="s">
        <v>1830</v>
      </c>
      <c r="C41" s="71" t="s">
        <v>1831</v>
      </c>
      <c r="E41" s="80">
        <v>371166.67</v>
      </c>
      <c r="F41" s="80">
        <v>371166.67</v>
      </c>
      <c r="G41" s="80">
        <v>371166.67</v>
      </c>
      <c r="H41" s="80">
        <v>371166.67</v>
      </c>
      <c r="I41" s="80">
        <v>371166.67</v>
      </c>
      <c r="J41" s="80">
        <v>371166.67</v>
      </c>
      <c r="K41" s="80">
        <v>371166.67</v>
      </c>
      <c r="L41" s="80">
        <v>371166.67</v>
      </c>
      <c r="M41" s="80">
        <v>371166.67</v>
      </c>
      <c r="N41" s="80">
        <v>371166.67</v>
      </c>
      <c r="O41" s="80">
        <v>371166.67</v>
      </c>
      <c r="P41" s="80">
        <v>371166.67</v>
      </c>
      <c r="Q41" s="80">
        <f>SUM(E41:P41)</f>
        <v>4454000.04</v>
      </c>
      <c r="R41" s="98"/>
      <c r="S41" s="99"/>
      <c r="T41" s="99"/>
    </row>
    <row r="42" spans="1:33">
      <c r="B42" s="98" t="s">
        <v>1832</v>
      </c>
      <c r="C42" s="98" t="s">
        <v>1080</v>
      </c>
      <c r="D42" s="98"/>
      <c r="E42" s="80">
        <v>7800</v>
      </c>
      <c r="F42" s="80">
        <v>7800</v>
      </c>
      <c r="G42" s="80">
        <v>7800</v>
      </c>
      <c r="H42" s="80">
        <v>7800</v>
      </c>
      <c r="I42" s="80">
        <v>7800</v>
      </c>
      <c r="J42" s="80">
        <v>7800</v>
      </c>
      <c r="K42" s="80">
        <v>7800</v>
      </c>
      <c r="L42" s="80">
        <v>7800</v>
      </c>
      <c r="M42" s="80">
        <v>7800</v>
      </c>
      <c r="N42" s="80">
        <v>7800</v>
      </c>
      <c r="O42" s="80">
        <v>7800</v>
      </c>
      <c r="P42" s="80">
        <v>7800</v>
      </c>
      <c r="Q42" s="80">
        <f>SUM(E42:P42)</f>
        <v>93600</v>
      </c>
      <c r="R42" s="98"/>
      <c r="S42" s="99"/>
      <c r="T42" s="99"/>
    </row>
    <row r="43" spans="1:33" s="100" customFormat="1">
      <c r="A43" s="98"/>
      <c r="B43" s="98" t="s">
        <v>1833</v>
      </c>
      <c r="C43" s="98" t="s">
        <v>1834</v>
      </c>
      <c r="D43" s="98"/>
      <c r="E43" s="89">
        <v>900</v>
      </c>
      <c r="F43" s="89">
        <v>900</v>
      </c>
      <c r="G43" s="89">
        <v>900</v>
      </c>
      <c r="H43" s="89">
        <v>900</v>
      </c>
      <c r="I43" s="89">
        <v>900</v>
      </c>
      <c r="J43" s="89">
        <v>900</v>
      </c>
      <c r="K43" s="89">
        <v>900</v>
      </c>
      <c r="L43" s="89">
        <v>900</v>
      </c>
      <c r="M43" s="89">
        <v>900</v>
      </c>
      <c r="N43" s="89">
        <v>900</v>
      </c>
      <c r="O43" s="89">
        <v>900</v>
      </c>
      <c r="P43" s="89">
        <v>900</v>
      </c>
      <c r="Q43" s="89">
        <f>SUM(E43:P43)</f>
        <v>10800</v>
      </c>
      <c r="R43" s="98"/>
      <c r="S43" s="99"/>
      <c r="T43" s="99"/>
      <c r="U43" s="98"/>
      <c r="V43" s="98"/>
      <c r="W43" s="98"/>
      <c r="X43" s="98"/>
      <c r="Y43" s="98"/>
      <c r="Z43" s="98"/>
      <c r="AA43" s="98"/>
      <c r="AB43" s="98"/>
      <c r="AC43" s="98"/>
      <c r="AD43" s="98"/>
      <c r="AE43" s="98"/>
      <c r="AF43" s="98"/>
      <c r="AG43" s="98"/>
    </row>
    <row r="44" spans="1:33">
      <c r="E44" s="82">
        <f t="shared" ref="E44:P44" si="5">SUM(E39:E43)</f>
        <v>1496533.3399999999</v>
      </c>
      <c r="F44" s="82">
        <f t="shared" si="5"/>
        <v>1496533.3399999999</v>
      </c>
      <c r="G44" s="82">
        <f t="shared" si="5"/>
        <v>1496533.3399999999</v>
      </c>
      <c r="H44" s="82">
        <f t="shared" si="5"/>
        <v>1496533.3399999999</v>
      </c>
      <c r="I44" s="82">
        <f t="shared" si="5"/>
        <v>1496533.3399999999</v>
      </c>
      <c r="J44" s="82">
        <f t="shared" si="5"/>
        <v>1496533.3399999999</v>
      </c>
      <c r="K44" s="82">
        <f t="shared" si="5"/>
        <v>1496533.3399999999</v>
      </c>
      <c r="L44" s="82">
        <f t="shared" si="5"/>
        <v>1496533.3399999999</v>
      </c>
      <c r="M44" s="82">
        <f t="shared" si="5"/>
        <v>1496533.3399999999</v>
      </c>
      <c r="N44" s="82">
        <f t="shared" si="5"/>
        <v>1496533.3399999999</v>
      </c>
      <c r="O44" s="82">
        <f t="shared" si="5"/>
        <v>1496533.3399999999</v>
      </c>
      <c r="P44" s="82">
        <f t="shared" si="5"/>
        <v>1496533.3399999999</v>
      </c>
      <c r="Q44" s="85">
        <f>+E44+F44+G44+H44+I44+J44+K44+L44+M44+N44+O44+P44</f>
        <v>17958400.079999998</v>
      </c>
      <c r="R44" s="101">
        <f>SUM(Q44)</f>
        <v>17958400.079999998</v>
      </c>
      <c r="S44" s="99"/>
      <c r="T44" s="99"/>
    </row>
    <row r="45" spans="1:33">
      <c r="E45" s="93"/>
      <c r="F45" s="93"/>
      <c r="G45" s="93"/>
      <c r="H45" s="93"/>
      <c r="I45" s="93"/>
      <c r="J45" s="93"/>
      <c r="K45" s="79"/>
      <c r="L45" s="79"/>
      <c r="M45" s="79"/>
      <c r="N45" s="93"/>
      <c r="O45" s="93"/>
      <c r="P45" s="93"/>
      <c r="Q45" s="94"/>
      <c r="R45" s="102"/>
      <c r="S45" s="99"/>
      <c r="T45" s="99"/>
    </row>
    <row r="46" spans="1:33">
      <c r="E46" s="93"/>
      <c r="F46" s="93"/>
      <c r="G46" s="93"/>
      <c r="H46" s="93"/>
      <c r="I46" s="93"/>
      <c r="J46" s="93"/>
      <c r="K46" s="244"/>
      <c r="L46" s="244"/>
      <c r="M46" s="244"/>
      <c r="N46" s="93"/>
      <c r="O46" s="93"/>
      <c r="P46" s="93"/>
      <c r="Q46" s="94"/>
      <c r="R46" s="102"/>
      <c r="S46" s="99"/>
      <c r="T46" s="99"/>
    </row>
    <row r="47" spans="1:33">
      <c r="B47" s="78" t="s">
        <v>1835</v>
      </c>
      <c r="E47" s="79"/>
      <c r="F47" s="79"/>
      <c r="G47" s="80"/>
      <c r="H47" s="80"/>
      <c r="I47" s="80"/>
      <c r="J47" s="80"/>
      <c r="K47" s="80"/>
      <c r="L47" s="80"/>
      <c r="M47" s="80"/>
      <c r="N47" s="80" t="s">
        <v>1836</v>
      </c>
      <c r="O47" s="80"/>
      <c r="P47" s="80"/>
      <c r="Q47" s="79"/>
      <c r="R47" s="98"/>
      <c r="S47" s="99"/>
      <c r="T47" s="99"/>
    </row>
    <row r="48" spans="1:33">
      <c r="B48" s="71" t="s">
        <v>1837</v>
      </c>
      <c r="C48" s="71" t="s">
        <v>1838</v>
      </c>
      <c r="E48" s="80">
        <v>78100</v>
      </c>
      <c r="F48" s="80">
        <v>78100</v>
      </c>
      <c r="G48" s="80">
        <v>78100</v>
      </c>
      <c r="H48" s="80">
        <v>78100</v>
      </c>
      <c r="I48" s="80">
        <v>78100</v>
      </c>
      <c r="J48" s="80">
        <v>78100</v>
      </c>
      <c r="K48" s="80">
        <v>78100</v>
      </c>
      <c r="L48" s="80">
        <v>78100</v>
      </c>
      <c r="M48" s="80">
        <v>78100</v>
      </c>
      <c r="N48" s="80">
        <v>78100</v>
      </c>
      <c r="O48" s="80">
        <v>78100</v>
      </c>
      <c r="P48" s="80">
        <v>78100</v>
      </c>
      <c r="Q48" s="80">
        <f>SUM(E48:P48)</f>
        <v>937200</v>
      </c>
      <c r="R48" s="98"/>
      <c r="S48" s="99"/>
      <c r="T48" s="99"/>
    </row>
    <row r="49" spans="2:20">
      <c r="B49" s="71" t="s">
        <v>1839</v>
      </c>
      <c r="C49" s="71" t="s">
        <v>1840</v>
      </c>
      <c r="E49" s="80">
        <v>76700</v>
      </c>
      <c r="F49" s="80">
        <v>76700</v>
      </c>
      <c r="G49" s="80">
        <v>76700</v>
      </c>
      <c r="H49" s="80">
        <v>76700</v>
      </c>
      <c r="I49" s="80">
        <v>76700</v>
      </c>
      <c r="J49" s="80">
        <v>76700</v>
      </c>
      <c r="K49" s="80">
        <v>76700</v>
      </c>
      <c r="L49" s="80">
        <v>76700</v>
      </c>
      <c r="M49" s="80">
        <v>76700</v>
      </c>
      <c r="N49" s="80">
        <v>76700</v>
      </c>
      <c r="O49" s="80">
        <v>76700</v>
      </c>
      <c r="P49" s="80">
        <v>76700</v>
      </c>
      <c r="Q49" s="80">
        <f>SUM(E49:P49)</f>
        <v>920400</v>
      </c>
      <c r="R49" s="98" t="s">
        <v>1841</v>
      </c>
      <c r="S49" s="99"/>
      <c r="T49" s="99"/>
    </row>
    <row r="50" spans="2:20">
      <c r="E50" s="82">
        <f>SUM(E48:E49)</f>
        <v>154800</v>
      </c>
      <c r="F50" s="82">
        <f t="shared" ref="F50:P50" si="6">SUM(F48:F49)</f>
        <v>154800</v>
      </c>
      <c r="G50" s="82">
        <f t="shared" si="6"/>
        <v>154800</v>
      </c>
      <c r="H50" s="82">
        <f t="shared" si="6"/>
        <v>154800</v>
      </c>
      <c r="I50" s="82">
        <f t="shared" si="6"/>
        <v>154800</v>
      </c>
      <c r="J50" s="82">
        <f t="shared" si="6"/>
        <v>154800</v>
      </c>
      <c r="K50" s="82">
        <f t="shared" si="6"/>
        <v>154800</v>
      </c>
      <c r="L50" s="82">
        <f t="shared" si="6"/>
        <v>154800</v>
      </c>
      <c r="M50" s="82">
        <f t="shared" si="6"/>
        <v>154800</v>
      </c>
      <c r="N50" s="82">
        <f t="shared" si="6"/>
        <v>154800</v>
      </c>
      <c r="O50" s="82">
        <f t="shared" si="6"/>
        <v>154800</v>
      </c>
      <c r="P50" s="82">
        <f t="shared" si="6"/>
        <v>154800</v>
      </c>
      <c r="Q50" s="85">
        <f>SUM(Q48:Q49)</f>
        <v>1857600</v>
      </c>
      <c r="R50" s="101">
        <f>SUM(Q50)</f>
        <v>1857600</v>
      </c>
      <c r="S50" s="99"/>
      <c r="T50" s="99"/>
    </row>
    <row r="51" spans="2:20">
      <c r="B51" s="78" t="s">
        <v>1842</v>
      </c>
      <c r="E51" s="79"/>
      <c r="F51" s="79"/>
      <c r="G51" s="80"/>
      <c r="H51" s="80"/>
      <c r="I51" s="80"/>
      <c r="J51" s="80"/>
      <c r="K51" s="80"/>
      <c r="L51" s="80"/>
      <c r="M51" s="80"/>
      <c r="N51" s="80"/>
      <c r="O51" s="80"/>
      <c r="P51" s="80"/>
      <c r="Q51" s="93"/>
      <c r="R51" s="98"/>
      <c r="S51" s="99"/>
      <c r="T51" s="99"/>
    </row>
    <row r="52" spans="2:20">
      <c r="B52" s="71" t="s">
        <v>1843</v>
      </c>
      <c r="C52" s="71" t="s">
        <v>1844</v>
      </c>
      <c r="E52" s="103">
        <v>498289.16</v>
      </c>
      <c r="F52" s="103">
        <v>498289.16</v>
      </c>
      <c r="G52" s="103">
        <v>498289.16</v>
      </c>
      <c r="H52" s="103">
        <v>0</v>
      </c>
      <c r="I52" s="80"/>
      <c r="J52" s="80"/>
      <c r="K52" s="80"/>
      <c r="L52" s="80"/>
      <c r="M52" s="80"/>
      <c r="N52" s="80"/>
      <c r="O52" s="80"/>
      <c r="P52" s="80"/>
      <c r="Q52" s="80">
        <f>SUM(E52:P52)</f>
        <v>1494867.48</v>
      </c>
      <c r="R52" s="98"/>
      <c r="S52" s="99"/>
      <c r="T52" s="99"/>
    </row>
    <row r="53" spans="2:20">
      <c r="B53" s="71" t="s">
        <v>1845</v>
      </c>
      <c r="C53" s="98" t="s">
        <v>1846</v>
      </c>
      <c r="D53" s="98"/>
      <c r="E53" s="103"/>
      <c r="F53" s="103"/>
      <c r="G53" s="103"/>
      <c r="H53" s="103"/>
      <c r="I53" s="80"/>
      <c r="J53" s="80"/>
      <c r="K53" s="80"/>
      <c r="L53" s="80"/>
      <c r="M53" s="80"/>
      <c r="N53" s="80"/>
      <c r="O53" s="80"/>
      <c r="P53" s="80"/>
      <c r="Q53" s="80">
        <f>SUM(E53:P53)</f>
        <v>0</v>
      </c>
      <c r="R53" s="98"/>
      <c r="S53" s="99"/>
      <c r="T53" s="99"/>
    </row>
    <row r="54" spans="2:20">
      <c r="E54" s="82">
        <f>SUM(E52:E53)</f>
        <v>498289.16</v>
      </c>
      <c r="F54" s="82">
        <f t="shared" ref="F54:P54" si="7">SUM(F52:F53)</f>
        <v>498289.16</v>
      </c>
      <c r="G54" s="82">
        <f t="shared" si="7"/>
        <v>498289.16</v>
      </c>
      <c r="H54" s="82">
        <f t="shared" si="7"/>
        <v>0</v>
      </c>
      <c r="I54" s="82">
        <f t="shared" si="7"/>
        <v>0</v>
      </c>
      <c r="J54" s="82">
        <f t="shared" si="7"/>
        <v>0</v>
      </c>
      <c r="K54" s="82">
        <f t="shared" si="7"/>
        <v>0</v>
      </c>
      <c r="L54" s="82">
        <f t="shared" si="7"/>
        <v>0</v>
      </c>
      <c r="M54" s="82">
        <f t="shared" si="7"/>
        <v>0</v>
      </c>
      <c r="N54" s="82">
        <f t="shared" si="7"/>
        <v>0</v>
      </c>
      <c r="O54" s="82">
        <f t="shared" si="7"/>
        <v>0</v>
      </c>
      <c r="P54" s="82">
        <f t="shared" si="7"/>
        <v>0</v>
      </c>
      <c r="Q54" s="85">
        <f>SUM(Q52:Q53)</f>
        <v>1494867.48</v>
      </c>
      <c r="R54" s="101">
        <f>SUM(Q54)</f>
        <v>1494867.48</v>
      </c>
      <c r="S54" s="99"/>
      <c r="T54" s="99"/>
    </row>
    <row r="55" spans="2:20">
      <c r="E55" s="93"/>
      <c r="F55" s="93"/>
      <c r="G55" s="93"/>
      <c r="H55" s="79"/>
      <c r="I55" s="79"/>
      <c r="J55" s="79"/>
      <c r="K55" s="79"/>
      <c r="L55" s="79"/>
      <c r="M55" s="79"/>
      <c r="N55" s="79"/>
      <c r="O55" s="79"/>
      <c r="P55" s="79"/>
      <c r="Q55" s="94"/>
      <c r="R55" s="101"/>
      <c r="S55" s="99"/>
      <c r="T55" s="99"/>
    </row>
    <row r="56" spans="2:20">
      <c r="B56" s="78" t="s">
        <v>1847</v>
      </c>
      <c r="E56" s="79"/>
      <c r="F56" s="79"/>
      <c r="G56" s="94"/>
      <c r="H56" s="94"/>
      <c r="I56" s="94"/>
      <c r="J56" s="94"/>
      <c r="K56" s="94"/>
      <c r="L56" s="94"/>
      <c r="M56" s="94"/>
      <c r="N56" s="94"/>
      <c r="O56" s="94"/>
      <c r="P56" s="94"/>
      <c r="Q56" s="93"/>
      <c r="R56" s="98"/>
      <c r="S56" s="99"/>
      <c r="T56" s="99"/>
    </row>
    <row r="57" spans="2:20">
      <c r="B57" s="71" t="s">
        <v>1848</v>
      </c>
      <c r="C57" s="71" t="s">
        <v>1849</v>
      </c>
      <c r="E57" s="80">
        <v>15000</v>
      </c>
      <c r="F57" s="80">
        <v>15000</v>
      </c>
      <c r="G57" s="80">
        <v>15000</v>
      </c>
      <c r="H57" s="80">
        <v>15000</v>
      </c>
      <c r="I57" s="80">
        <v>15000</v>
      </c>
      <c r="J57" s="80">
        <v>15000</v>
      </c>
      <c r="K57" s="80">
        <v>15000</v>
      </c>
      <c r="L57" s="80">
        <v>15000</v>
      </c>
      <c r="M57" s="80">
        <v>15000</v>
      </c>
      <c r="N57" s="80">
        <v>15000</v>
      </c>
      <c r="O57" s="80">
        <v>15000</v>
      </c>
      <c r="P57" s="80">
        <v>15000</v>
      </c>
      <c r="Q57" s="79">
        <f>SUM(E57:P57)</f>
        <v>180000</v>
      </c>
      <c r="R57" s="80"/>
      <c r="S57" s="98"/>
      <c r="T57" s="98"/>
    </row>
    <row r="58" spans="2:20">
      <c r="E58" s="80"/>
      <c r="F58" s="80"/>
      <c r="G58" s="80"/>
      <c r="H58" s="80"/>
      <c r="I58" s="80"/>
      <c r="J58" s="80"/>
      <c r="K58" s="80"/>
      <c r="L58" s="80"/>
      <c r="M58" s="80"/>
      <c r="N58" s="80"/>
      <c r="O58" s="80"/>
      <c r="P58" s="80"/>
      <c r="Q58" s="93">
        <f>SUM(E58:P58)</f>
        <v>0</v>
      </c>
      <c r="R58" s="80"/>
      <c r="S58" s="98"/>
      <c r="T58" s="98"/>
    </row>
    <row r="59" spans="2:20">
      <c r="E59" s="82">
        <f>SUM(E57:E58)</f>
        <v>15000</v>
      </c>
      <c r="F59" s="82">
        <f>SUM(F57)</f>
        <v>15000</v>
      </c>
      <c r="G59" s="82">
        <f>SUM(G57)</f>
        <v>15000</v>
      </c>
      <c r="H59" s="82">
        <f>SUM(H57)</f>
        <v>15000</v>
      </c>
      <c r="I59" s="82">
        <f>SUM(I57)</f>
        <v>15000</v>
      </c>
      <c r="J59" s="82">
        <f t="shared" ref="J59:P59" si="8">SUM(J57)</f>
        <v>15000</v>
      </c>
      <c r="K59" s="82">
        <f t="shared" si="8"/>
        <v>15000</v>
      </c>
      <c r="L59" s="82">
        <f t="shared" si="8"/>
        <v>15000</v>
      </c>
      <c r="M59" s="82">
        <f t="shared" si="8"/>
        <v>15000</v>
      </c>
      <c r="N59" s="82">
        <f t="shared" si="8"/>
        <v>15000</v>
      </c>
      <c r="O59" s="82">
        <f t="shared" si="8"/>
        <v>15000</v>
      </c>
      <c r="P59" s="82">
        <f t="shared" si="8"/>
        <v>15000</v>
      </c>
      <c r="Q59" s="85">
        <f>SUM(Q57:Q58)</f>
        <v>180000</v>
      </c>
      <c r="R59" s="101">
        <f>SUM(Q59)</f>
        <v>180000</v>
      </c>
      <c r="S59" s="99"/>
      <c r="T59" s="99"/>
    </row>
    <row r="60" spans="2:20">
      <c r="E60" s="93"/>
      <c r="F60" s="93"/>
      <c r="G60" s="93"/>
      <c r="H60" s="93"/>
      <c r="I60" s="93"/>
      <c r="J60" s="93"/>
      <c r="K60" s="93"/>
      <c r="L60" s="93"/>
      <c r="M60" s="93"/>
      <c r="N60" s="93"/>
      <c r="O60" s="93"/>
      <c r="P60" s="93"/>
      <c r="Q60" s="94"/>
      <c r="R60" s="101"/>
      <c r="S60" s="99"/>
      <c r="T60" s="99"/>
    </row>
    <row r="61" spans="2:20">
      <c r="B61" s="78" t="s">
        <v>1850</v>
      </c>
      <c r="E61" s="93"/>
      <c r="F61" s="93"/>
      <c r="G61" s="93"/>
      <c r="H61" s="93"/>
      <c r="I61" s="93"/>
      <c r="J61" s="93"/>
      <c r="K61" s="93"/>
      <c r="L61" s="93"/>
      <c r="M61" s="93"/>
      <c r="N61" s="93"/>
      <c r="O61" s="93"/>
      <c r="P61" s="93"/>
      <c r="Q61" s="93"/>
      <c r="R61" s="93"/>
      <c r="S61" s="99"/>
      <c r="T61" s="99"/>
    </row>
    <row r="62" spans="2:20">
      <c r="B62" s="71" t="s">
        <v>1851</v>
      </c>
      <c r="C62" s="71" t="s">
        <v>1852</v>
      </c>
      <c r="E62" s="104">
        <v>0</v>
      </c>
      <c r="F62" s="104">
        <v>0</v>
      </c>
      <c r="G62" s="104">
        <v>0</v>
      </c>
      <c r="H62" s="104">
        <v>0</v>
      </c>
      <c r="I62" s="104">
        <v>0</v>
      </c>
      <c r="J62" s="104">
        <v>0</v>
      </c>
      <c r="K62" s="104">
        <v>0</v>
      </c>
      <c r="L62" s="104">
        <v>0</v>
      </c>
      <c r="M62" s="104">
        <v>0</v>
      </c>
      <c r="N62" s="104">
        <v>0</v>
      </c>
      <c r="O62" s="104">
        <v>0</v>
      </c>
      <c r="P62" s="104">
        <v>0</v>
      </c>
      <c r="Q62" s="104">
        <f>SUM(E62:P62)</f>
        <v>0</v>
      </c>
      <c r="R62" s="101"/>
      <c r="S62" s="99"/>
      <c r="T62" s="99"/>
    </row>
    <row r="63" spans="2:20">
      <c r="E63" s="82">
        <f>SUM(E62)</f>
        <v>0</v>
      </c>
      <c r="F63" s="82">
        <f t="shared" ref="F63:P63" si="9">SUM(F62)</f>
        <v>0</v>
      </c>
      <c r="G63" s="82">
        <f t="shared" si="9"/>
        <v>0</v>
      </c>
      <c r="H63" s="82">
        <f t="shared" si="9"/>
        <v>0</v>
      </c>
      <c r="I63" s="82">
        <f t="shared" si="9"/>
        <v>0</v>
      </c>
      <c r="J63" s="82">
        <f t="shared" si="9"/>
        <v>0</v>
      </c>
      <c r="K63" s="82">
        <f t="shared" si="9"/>
        <v>0</v>
      </c>
      <c r="L63" s="82">
        <f t="shared" si="9"/>
        <v>0</v>
      </c>
      <c r="M63" s="82">
        <f t="shared" si="9"/>
        <v>0</v>
      </c>
      <c r="N63" s="82">
        <f t="shared" si="9"/>
        <v>0</v>
      </c>
      <c r="O63" s="82">
        <f t="shared" si="9"/>
        <v>0</v>
      </c>
      <c r="P63" s="82">
        <f t="shared" si="9"/>
        <v>0</v>
      </c>
      <c r="Q63" s="85">
        <f>SUM(E63:P63)</f>
        <v>0</v>
      </c>
      <c r="R63" s="101">
        <f>SUM(Q63)</f>
        <v>0</v>
      </c>
      <c r="S63" s="99"/>
      <c r="T63" s="99"/>
    </row>
    <row r="64" spans="2:20">
      <c r="B64" s="78" t="s">
        <v>1853</v>
      </c>
      <c r="E64" s="93"/>
      <c r="F64" s="93"/>
      <c r="G64" s="93"/>
      <c r="H64" s="93"/>
      <c r="I64" s="93"/>
      <c r="J64" s="93"/>
      <c r="K64" s="93"/>
      <c r="L64" s="93"/>
      <c r="M64" s="93"/>
      <c r="N64" s="93"/>
      <c r="O64" s="93"/>
      <c r="P64" s="93"/>
      <c r="Q64" s="93"/>
      <c r="R64" s="93"/>
      <c r="S64" s="99"/>
      <c r="T64" s="99"/>
    </row>
    <row r="65" spans="2:20">
      <c r="B65" s="71" t="s">
        <v>1088</v>
      </c>
      <c r="C65" s="105" t="s">
        <v>1709</v>
      </c>
      <c r="E65" s="104">
        <v>0</v>
      </c>
      <c r="F65" s="104">
        <v>0</v>
      </c>
      <c r="G65" s="104">
        <v>0</v>
      </c>
      <c r="H65" s="104">
        <v>0</v>
      </c>
      <c r="I65" s="104">
        <v>0</v>
      </c>
      <c r="J65" s="104">
        <v>0</v>
      </c>
      <c r="K65" s="104">
        <v>0</v>
      </c>
      <c r="L65" s="104">
        <v>0</v>
      </c>
      <c r="M65" s="104">
        <v>0</v>
      </c>
      <c r="N65" s="104">
        <v>0</v>
      </c>
      <c r="O65" s="104">
        <v>0</v>
      </c>
      <c r="P65" s="104">
        <v>0</v>
      </c>
      <c r="Q65" s="104">
        <f>SUM(E65:P65)</f>
        <v>0</v>
      </c>
      <c r="R65" s="101"/>
      <c r="S65" s="99"/>
      <c r="T65" s="99"/>
    </row>
    <row r="66" spans="2:20">
      <c r="E66" s="82">
        <f>SUM(E65)</f>
        <v>0</v>
      </c>
      <c r="F66" s="82">
        <f t="shared" ref="F66:P66" si="10">SUM(F65)</f>
        <v>0</v>
      </c>
      <c r="G66" s="82">
        <f t="shared" si="10"/>
        <v>0</v>
      </c>
      <c r="H66" s="82">
        <f t="shared" si="10"/>
        <v>0</v>
      </c>
      <c r="I66" s="82">
        <f t="shared" si="10"/>
        <v>0</v>
      </c>
      <c r="J66" s="82">
        <f t="shared" si="10"/>
        <v>0</v>
      </c>
      <c r="K66" s="82">
        <f t="shared" si="10"/>
        <v>0</v>
      </c>
      <c r="L66" s="82">
        <f t="shared" si="10"/>
        <v>0</v>
      </c>
      <c r="M66" s="82">
        <f t="shared" si="10"/>
        <v>0</v>
      </c>
      <c r="N66" s="82">
        <f t="shared" si="10"/>
        <v>0</v>
      </c>
      <c r="O66" s="82">
        <f t="shared" si="10"/>
        <v>0</v>
      </c>
      <c r="P66" s="82">
        <f t="shared" si="10"/>
        <v>0</v>
      </c>
      <c r="Q66" s="85">
        <f>SUM(E66:P66)</f>
        <v>0</v>
      </c>
      <c r="R66" s="101">
        <f>SUM(Q66)</f>
        <v>0</v>
      </c>
      <c r="S66" s="99"/>
      <c r="T66" s="99"/>
    </row>
    <row r="67" spans="2:20">
      <c r="E67" s="93"/>
      <c r="F67" s="93"/>
      <c r="G67" s="93"/>
      <c r="H67" s="93"/>
      <c r="I67" s="93"/>
      <c r="J67" s="93"/>
      <c r="K67" s="93"/>
      <c r="L67" s="93"/>
      <c r="M67" s="93"/>
      <c r="N67" s="93"/>
      <c r="O67" s="93"/>
      <c r="P67" s="93"/>
      <c r="Q67" s="94"/>
      <c r="R67" s="101"/>
      <c r="S67" s="99"/>
      <c r="T67" s="99"/>
    </row>
    <row r="68" spans="2:20">
      <c r="E68" s="93"/>
      <c r="F68" s="93"/>
      <c r="G68" s="93"/>
      <c r="H68" s="93"/>
      <c r="I68" s="93"/>
      <c r="J68" s="93"/>
      <c r="K68" s="93"/>
      <c r="L68" s="93"/>
      <c r="M68" s="93"/>
      <c r="N68" s="93"/>
      <c r="O68" s="93"/>
      <c r="P68" s="93"/>
      <c r="Q68" s="94"/>
      <c r="R68" s="101"/>
      <c r="S68" s="99"/>
      <c r="T68" s="99"/>
    </row>
    <row r="69" spans="2:20" ht="30">
      <c r="B69" s="95" t="s">
        <v>1854</v>
      </c>
      <c r="E69" s="96">
        <f>SUM(E44+E50+E54+E59+E63+E66)</f>
        <v>2164622.5</v>
      </c>
      <c r="F69" s="96">
        <f t="shared" ref="F69:P69" si="11">SUM(F44+F50+F54+F59+F63+F66)</f>
        <v>2164622.5</v>
      </c>
      <c r="G69" s="96">
        <f t="shared" si="11"/>
        <v>2164622.5</v>
      </c>
      <c r="H69" s="96">
        <f t="shared" si="11"/>
        <v>1666333.3399999999</v>
      </c>
      <c r="I69" s="96">
        <f t="shared" si="11"/>
        <v>1666333.3399999999</v>
      </c>
      <c r="J69" s="96">
        <f t="shared" si="11"/>
        <v>1666333.3399999999</v>
      </c>
      <c r="K69" s="96">
        <f t="shared" si="11"/>
        <v>1666333.3399999999</v>
      </c>
      <c r="L69" s="96">
        <f t="shared" si="11"/>
        <v>1666333.3399999999</v>
      </c>
      <c r="M69" s="96">
        <f t="shared" si="11"/>
        <v>1666333.3399999999</v>
      </c>
      <c r="N69" s="96">
        <f t="shared" si="11"/>
        <v>1666333.3399999999</v>
      </c>
      <c r="O69" s="96">
        <f t="shared" si="11"/>
        <v>1666333.3399999999</v>
      </c>
      <c r="P69" s="96">
        <f t="shared" si="11"/>
        <v>1666333.3399999999</v>
      </c>
      <c r="Q69" s="96">
        <f>SUM(Q44+Q50+Q54+Q59+Q63+Q66)</f>
        <v>21490867.559999999</v>
      </c>
      <c r="R69" s="96">
        <f>SUM(R44+R50+R54+R59+R63+R66)</f>
        <v>21490867.559999999</v>
      </c>
      <c r="S69" s="101"/>
      <c r="T69" s="99"/>
    </row>
    <row r="70" spans="2:20">
      <c r="B70" s="106"/>
      <c r="E70" s="93"/>
      <c r="F70" s="93"/>
      <c r="G70" s="93"/>
      <c r="H70" s="93"/>
      <c r="I70" s="93"/>
      <c r="J70" s="93"/>
      <c r="K70" s="93"/>
      <c r="L70" s="93"/>
      <c r="M70" s="93"/>
      <c r="N70" s="93"/>
      <c r="O70" s="93"/>
      <c r="P70" s="93"/>
      <c r="Q70" s="94"/>
      <c r="R70" s="101"/>
      <c r="S70" s="101"/>
      <c r="T70" s="99"/>
    </row>
    <row r="71" spans="2:20">
      <c r="B71" s="78" t="s">
        <v>1855</v>
      </c>
      <c r="E71" s="79"/>
      <c r="F71" s="79"/>
      <c r="G71" s="80"/>
      <c r="H71" s="80"/>
      <c r="I71" s="80"/>
      <c r="J71" s="80"/>
      <c r="K71" s="80"/>
      <c r="L71" s="80"/>
      <c r="M71" s="80"/>
      <c r="N71" s="80"/>
      <c r="O71" s="80"/>
      <c r="P71" s="80"/>
      <c r="Q71" s="93"/>
      <c r="R71" s="98"/>
      <c r="S71" s="99"/>
      <c r="T71" s="99"/>
    </row>
    <row r="72" spans="2:20">
      <c r="B72" s="71" t="s">
        <v>1070</v>
      </c>
      <c r="C72" s="107" t="s">
        <v>1103</v>
      </c>
      <c r="D72" s="108"/>
      <c r="E72" s="109">
        <v>0</v>
      </c>
      <c r="F72" s="109">
        <v>0</v>
      </c>
      <c r="G72" s="80">
        <v>0</v>
      </c>
      <c r="H72" s="80">
        <v>0</v>
      </c>
      <c r="I72" s="80">
        <v>0</v>
      </c>
      <c r="J72" s="80">
        <v>0</v>
      </c>
      <c r="K72" s="80">
        <v>0</v>
      </c>
      <c r="L72" s="80">
        <v>0</v>
      </c>
      <c r="M72" s="80">
        <v>0</v>
      </c>
      <c r="N72" s="80">
        <v>0</v>
      </c>
      <c r="O72" s="80">
        <v>0</v>
      </c>
      <c r="P72" s="80">
        <v>0</v>
      </c>
      <c r="Q72" s="80">
        <f>SUM(E72:P72)</f>
        <v>0</v>
      </c>
      <c r="R72" s="98"/>
      <c r="S72" s="101"/>
      <c r="T72" s="99"/>
    </row>
    <row r="73" spans="2:20">
      <c r="B73" s="71" t="s">
        <v>1856</v>
      </c>
      <c r="C73" s="71" t="s">
        <v>1857</v>
      </c>
      <c r="D73" s="93"/>
      <c r="E73" s="89"/>
      <c r="F73" s="89"/>
      <c r="G73" s="89"/>
      <c r="H73" s="89"/>
      <c r="I73" s="89"/>
      <c r="J73" s="89"/>
      <c r="K73" s="89"/>
      <c r="L73" s="89"/>
      <c r="M73" s="89"/>
      <c r="N73" s="89"/>
      <c r="O73" s="89"/>
      <c r="P73" s="89"/>
      <c r="Q73" s="89">
        <f>SUM(E73:P73)</f>
        <v>0</v>
      </c>
      <c r="R73" s="98"/>
      <c r="S73" s="101"/>
      <c r="T73" s="99"/>
    </row>
    <row r="74" spans="2:20">
      <c r="E74" s="85">
        <f t="shared" ref="E74:Q74" si="12">SUM(E72:E73)</f>
        <v>0</v>
      </c>
      <c r="F74" s="85">
        <f t="shared" si="12"/>
        <v>0</v>
      </c>
      <c r="G74" s="85">
        <f t="shared" si="12"/>
        <v>0</v>
      </c>
      <c r="H74" s="85">
        <f t="shared" si="12"/>
        <v>0</v>
      </c>
      <c r="I74" s="85">
        <f t="shared" si="12"/>
        <v>0</v>
      </c>
      <c r="J74" s="85">
        <f t="shared" si="12"/>
        <v>0</v>
      </c>
      <c r="K74" s="85">
        <f t="shared" si="12"/>
        <v>0</v>
      </c>
      <c r="L74" s="85">
        <f t="shared" si="12"/>
        <v>0</v>
      </c>
      <c r="M74" s="85">
        <f t="shared" si="12"/>
        <v>0</v>
      </c>
      <c r="N74" s="85">
        <f t="shared" si="12"/>
        <v>0</v>
      </c>
      <c r="O74" s="85">
        <f t="shared" si="12"/>
        <v>0</v>
      </c>
      <c r="P74" s="85">
        <f t="shared" si="12"/>
        <v>0</v>
      </c>
      <c r="Q74" s="85">
        <f t="shared" si="12"/>
        <v>0</v>
      </c>
      <c r="R74" s="101">
        <f>SUM(Q74)</f>
        <v>0</v>
      </c>
      <c r="S74" s="99"/>
      <c r="T74" s="99"/>
    </row>
    <row r="75" spans="2:20">
      <c r="B75" s="78" t="s">
        <v>1858</v>
      </c>
      <c r="E75" s="79"/>
      <c r="F75" s="79"/>
      <c r="G75" s="79"/>
      <c r="H75" s="79"/>
      <c r="I75" s="79"/>
      <c r="J75" s="79"/>
      <c r="K75" s="80"/>
      <c r="L75" s="80"/>
      <c r="M75" s="80"/>
      <c r="N75" s="79"/>
      <c r="O75" s="79"/>
      <c r="P75" s="79"/>
      <c r="Q75" s="93"/>
    </row>
    <row r="76" spans="2:20">
      <c r="B76" s="71" t="s">
        <v>1664</v>
      </c>
      <c r="C76" s="71" t="s">
        <v>1662</v>
      </c>
      <c r="E76" s="110">
        <v>351000</v>
      </c>
      <c r="F76" s="110">
        <v>351000</v>
      </c>
      <c r="G76" s="110">
        <v>351000</v>
      </c>
      <c r="H76" s="110">
        <v>351000</v>
      </c>
      <c r="I76" s="110">
        <v>351000</v>
      </c>
      <c r="J76" s="110">
        <v>351000</v>
      </c>
      <c r="K76" s="110">
        <v>351000</v>
      </c>
      <c r="L76" s="110">
        <v>351000</v>
      </c>
      <c r="M76" s="110">
        <v>351000</v>
      </c>
      <c r="N76" s="110">
        <v>351000</v>
      </c>
      <c r="O76" s="110">
        <v>351000</v>
      </c>
      <c r="P76" s="110">
        <v>351000</v>
      </c>
      <c r="Q76" s="79">
        <f>SUM(E76:P76)</f>
        <v>4212000</v>
      </c>
      <c r="R76" s="79"/>
    </row>
    <row r="77" spans="2:20">
      <c r="B77" s="71" t="s">
        <v>1859</v>
      </c>
      <c r="C77" s="71" t="s">
        <v>1480</v>
      </c>
      <c r="E77" s="80"/>
      <c r="F77" s="80"/>
      <c r="G77" s="80"/>
      <c r="H77" s="80"/>
      <c r="I77" s="80"/>
      <c r="J77" s="80"/>
      <c r="K77" s="80"/>
      <c r="L77" s="80"/>
      <c r="M77" s="80"/>
      <c r="N77" s="80"/>
      <c r="O77" s="80"/>
      <c r="P77" s="80"/>
      <c r="Q77" s="79">
        <f>SUM(E77:P77)</f>
        <v>0</v>
      </c>
      <c r="R77" s="79">
        <f>SUM(Q77)</f>
        <v>0</v>
      </c>
    </row>
    <row r="78" spans="2:20">
      <c r="E78" s="82">
        <f>SUM(E76)</f>
        <v>351000</v>
      </c>
      <c r="F78" s="82">
        <f t="shared" ref="F78:G78" si="13">SUM(F76)</f>
        <v>351000</v>
      </c>
      <c r="G78" s="82">
        <f t="shared" si="13"/>
        <v>351000</v>
      </c>
      <c r="H78" s="82">
        <f>SUM(H76)</f>
        <v>351000</v>
      </c>
      <c r="I78" s="82">
        <f>SUM(I76)</f>
        <v>351000</v>
      </c>
      <c r="J78" s="82">
        <f t="shared" ref="J78:P78" si="14">SUM(J76)</f>
        <v>351000</v>
      </c>
      <c r="K78" s="82">
        <f t="shared" si="14"/>
        <v>351000</v>
      </c>
      <c r="L78" s="82">
        <f t="shared" si="14"/>
        <v>351000</v>
      </c>
      <c r="M78" s="82">
        <f t="shared" si="14"/>
        <v>351000</v>
      </c>
      <c r="N78" s="82">
        <f t="shared" si="14"/>
        <v>351000</v>
      </c>
      <c r="O78" s="82">
        <f t="shared" si="14"/>
        <v>351000</v>
      </c>
      <c r="P78" s="82">
        <f t="shared" si="14"/>
        <v>351000</v>
      </c>
      <c r="Q78" s="85">
        <f>SUM(Q76:Q77)</f>
        <v>4212000</v>
      </c>
      <c r="R78" s="101">
        <f>SUM(Q78)</f>
        <v>4212000</v>
      </c>
    </row>
    <row r="79" spans="2:20">
      <c r="E79" s="93"/>
      <c r="F79" s="93"/>
      <c r="G79" s="93"/>
      <c r="H79" s="93"/>
      <c r="I79" s="93"/>
      <c r="J79" s="93"/>
      <c r="K79" s="93"/>
      <c r="L79" s="93"/>
      <c r="M79" s="93"/>
      <c r="N79" s="93"/>
      <c r="O79" s="93"/>
      <c r="P79" s="93"/>
      <c r="Q79" s="94"/>
      <c r="R79" s="79"/>
    </row>
    <row r="80" spans="2:20" ht="30">
      <c r="B80" s="95" t="s">
        <v>1860</v>
      </c>
      <c r="E80" s="111">
        <f t="shared" ref="E80:P80" si="15">SUM(E74+E78)</f>
        <v>351000</v>
      </c>
      <c r="F80" s="111">
        <f t="shared" si="15"/>
        <v>351000</v>
      </c>
      <c r="G80" s="111">
        <f t="shared" si="15"/>
        <v>351000</v>
      </c>
      <c r="H80" s="111">
        <f t="shared" si="15"/>
        <v>351000</v>
      </c>
      <c r="I80" s="111">
        <f t="shared" si="15"/>
        <v>351000</v>
      </c>
      <c r="J80" s="111">
        <f t="shared" si="15"/>
        <v>351000</v>
      </c>
      <c r="K80" s="111">
        <f t="shared" si="15"/>
        <v>351000</v>
      </c>
      <c r="L80" s="111">
        <f t="shared" si="15"/>
        <v>351000</v>
      </c>
      <c r="M80" s="111">
        <f t="shared" si="15"/>
        <v>351000</v>
      </c>
      <c r="N80" s="111">
        <f t="shared" si="15"/>
        <v>351000</v>
      </c>
      <c r="O80" s="111">
        <f t="shared" si="15"/>
        <v>351000</v>
      </c>
      <c r="P80" s="111">
        <f t="shared" si="15"/>
        <v>351000</v>
      </c>
      <c r="Q80" s="111">
        <f>SUM(Q74+Q78)</f>
        <v>4212000</v>
      </c>
      <c r="R80" s="111">
        <f>SUM(R74+R78)</f>
        <v>4212000</v>
      </c>
    </row>
    <row r="81" spans="2:20">
      <c r="E81" s="93"/>
      <c r="F81" s="93"/>
      <c r="G81" s="93"/>
      <c r="H81" s="93"/>
      <c r="I81" s="93"/>
      <c r="J81" s="93"/>
      <c r="K81" s="93"/>
      <c r="L81" s="93"/>
      <c r="M81" s="93"/>
      <c r="N81" s="93"/>
      <c r="O81" s="93"/>
      <c r="P81" s="93"/>
      <c r="Q81" s="94"/>
      <c r="R81" s="79"/>
    </row>
    <row r="82" spans="2:20">
      <c r="G82" s="112"/>
      <c r="H82" s="113"/>
      <c r="I82" s="113"/>
      <c r="J82" s="113"/>
      <c r="K82" s="113"/>
      <c r="L82" s="113"/>
      <c r="M82" s="113"/>
      <c r="N82" s="113"/>
      <c r="O82" s="113"/>
      <c r="P82" s="113"/>
      <c r="Q82" s="112"/>
      <c r="R82" s="79"/>
      <c r="S82" s="99"/>
      <c r="T82" s="99"/>
    </row>
    <row r="83" spans="2:20" ht="15.75" thickBot="1">
      <c r="Q83" s="114">
        <f>SUM(Q36+Q69+Q80)</f>
        <v>188497078.20000005</v>
      </c>
      <c r="R83" s="114">
        <f>SUM(R36+R69+R80)</f>
        <v>188497078.20000005</v>
      </c>
      <c r="S83" s="99"/>
      <c r="T83" s="99"/>
    </row>
    <row r="84" spans="2:20" ht="15.75" thickTop="1">
      <c r="B84" s="115" t="s">
        <v>1861</v>
      </c>
      <c r="G84" s="71" t="s">
        <v>1862</v>
      </c>
      <c r="R84" s="98" t="s">
        <v>1863</v>
      </c>
      <c r="S84" s="99"/>
      <c r="T84" s="99"/>
    </row>
    <row r="85" spans="2:20" ht="15" customHeight="1">
      <c r="B85" s="115" t="s">
        <v>1864</v>
      </c>
      <c r="E85" s="116"/>
      <c r="I85" s="245"/>
      <c r="J85" s="246"/>
      <c r="K85" s="246"/>
      <c r="L85" s="247"/>
      <c r="R85" s="98"/>
      <c r="S85" s="99"/>
      <c r="T85" s="117"/>
    </row>
    <row r="86" spans="2:20">
      <c r="E86" s="116"/>
      <c r="I86" s="248"/>
      <c r="J86" s="249"/>
      <c r="K86" s="249"/>
      <c r="L86" s="250"/>
      <c r="O86" s="71" t="s">
        <v>1865</v>
      </c>
      <c r="R86" s="80">
        <v>0</v>
      </c>
      <c r="S86" s="99"/>
      <c r="T86" s="99"/>
    </row>
    <row r="87" spans="2:20">
      <c r="I87" s="248"/>
      <c r="J87" s="249"/>
      <c r="K87" s="249"/>
      <c r="L87" s="250"/>
      <c r="O87" s="71" t="s">
        <v>1866</v>
      </c>
      <c r="R87" s="89">
        <v>0</v>
      </c>
      <c r="S87" s="99"/>
      <c r="T87" s="99"/>
    </row>
    <row r="88" spans="2:20" ht="15.75" thickBot="1">
      <c r="I88" s="248"/>
      <c r="J88" s="249"/>
      <c r="K88" s="249"/>
      <c r="L88" s="250"/>
      <c r="P88" s="71" t="s">
        <v>1867</v>
      </c>
      <c r="R88" s="118">
        <f>SUM(R86-R87)</f>
        <v>0</v>
      </c>
      <c r="S88" s="99"/>
      <c r="T88" s="99"/>
    </row>
    <row r="89" spans="2:20" ht="15.75" thickTop="1">
      <c r="I89" s="251"/>
      <c r="J89" s="252"/>
      <c r="K89" s="252"/>
      <c r="L89" s="253"/>
      <c r="R89" s="98"/>
      <c r="S89" s="99"/>
      <c r="T89" s="99"/>
    </row>
    <row r="90" spans="2:20">
      <c r="P90" s="119"/>
      <c r="Q90" s="98"/>
      <c r="R90" s="98"/>
      <c r="S90" s="99"/>
      <c r="T90" s="99"/>
    </row>
    <row r="91" spans="2:20">
      <c r="P91" s="98"/>
      <c r="Q91" s="98"/>
      <c r="R91" s="120"/>
      <c r="S91" s="99"/>
      <c r="T91" s="99"/>
    </row>
    <row r="92" spans="2:20">
      <c r="P92" s="121" t="s">
        <v>1868</v>
      </c>
      <c r="Q92" s="121"/>
      <c r="R92" s="120"/>
      <c r="S92" s="99"/>
      <c r="T92" s="99"/>
    </row>
    <row r="93" spans="2:20">
      <c r="P93" s="98" t="s">
        <v>1869</v>
      </c>
      <c r="Q93" s="98"/>
      <c r="R93" s="120"/>
      <c r="S93" s="99"/>
      <c r="T93" s="99"/>
    </row>
    <row r="94" spans="2:20">
      <c r="P94" s="98" t="s">
        <v>1870</v>
      </c>
      <c r="Q94" s="98"/>
      <c r="R94" s="120"/>
      <c r="S94" s="99"/>
      <c r="T94" s="99"/>
    </row>
    <row r="95" spans="2:20">
      <c r="P95" s="98" t="s">
        <v>1871</v>
      </c>
      <c r="Q95" s="98"/>
      <c r="R95" s="120"/>
      <c r="S95" s="99"/>
      <c r="T95" s="99"/>
    </row>
    <row r="96" spans="2:20">
      <c r="P96" s="98" t="s">
        <v>1872</v>
      </c>
      <c r="Q96" s="98"/>
      <c r="R96" s="120"/>
      <c r="S96" s="99"/>
      <c r="T96" s="99"/>
    </row>
    <row r="97" spans="16:20">
      <c r="P97" s="98" t="s">
        <v>1873</v>
      </c>
      <c r="Q97" s="98"/>
      <c r="R97" s="122"/>
      <c r="S97" s="99"/>
      <c r="T97" s="99"/>
    </row>
    <row r="98" spans="16:20">
      <c r="P98" s="98"/>
      <c r="Q98" s="98"/>
      <c r="R98" s="98"/>
      <c r="S98" s="99"/>
      <c r="T98" s="99"/>
    </row>
    <row r="99" spans="16:20">
      <c r="P99" s="98"/>
      <c r="Q99" s="98"/>
      <c r="R99" s="98"/>
      <c r="S99" s="99"/>
      <c r="T99" s="99"/>
    </row>
    <row r="100" spans="16:20">
      <c r="R100" s="98"/>
      <c r="S100" s="99"/>
      <c r="T100" s="99"/>
    </row>
    <row r="101" spans="16:20">
      <c r="R101" s="98"/>
      <c r="S101" s="99"/>
      <c r="T101" s="117"/>
    </row>
    <row r="102" spans="16:20">
      <c r="R102" s="98"/>
      <c r="S102" s="99"/>
      <c r="T102" s="99"/>
    </row>
    <row r="103" spans="16:20">
      <c r="R103" s="98"/>
      <c r="S103" s="99"/>
      <c r="T103" s="117"/>
    </row>
  </sheetData>
  <mergeCells count="15">
    <mergeCell ref="G9:M9"/>
    <mergeCell ref="G1:M1"/>
    <mergeCell ref="H2:L2"/>
    <mergeCell ref="H3:L3"/>
    <mergeCell ref="G6:M6"/>
    <mergeCell ref="G7:M7"/>
    <mergeCell ref="C34:D34"/>
    <mergeCell ref="K46:M46"/>
    <mergeCell ref="I85:L89"/>
    <mergeCell ref="G10:M10"/>
    <mergeCell ref="B12:G12"/>
    <mergeCell ref="C27:D27"/>
    <mergeCell ref="C31:D31"/>
    <mergeCell ref="C32:D32"/>
    <mergeCell ref="C33:D33"/>
  </mergeCells>
  <pageMargins left="0.48" right="0.2" top="0.26" bottom="0.26" header="0.31496062992125984" footer="0.31496062992125984"/>
  <pageSetup paperSize="5"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B480-2CF5-467E-927C-1788EDED8950}">
  <sheetPr>
    <tabColor rgb="FF002060"/>
    <pageSetUpPr fitToPage="1"/>
  </sheetPr>
  <dimension ref="A1:I46"/>
  <sheetViews>
    <sheetView showGridLines="0" view="pageBreakPreview" topLeftCell="A10" zoomScale="90" zoomScaleNormal="100" zoomScaleSheetLayoutView="90" zoomScalePageLayoutView="70" workbookViewId="0">
      <selection activeCell="G20" sqref="G20"/>
    </sheetView>
  </sheetViews>
  <sheetFormatPr baseColWidth="10" defaultRowHeight="15"/>
  <cols>
    <col min="1" max="1" width="11.42578125" customWidth="1"/>
    <col min="7" max="7" width="11.42578125" customWidth="1"/>
  </cols>
  <sheetData>
    <row r="1" spans="1:9" ht="17.25" customHeight="1">
      <c r="A1" s="166"/>
      <c r="B1" s="166"/>
      <c r="C1" s="167" t="s">
        <v>1</v>
      </c>
      <c r="D1" s="167"/>
      <c r="E1" s="167"/>
      <c r="F1" s="167"/>
      <c r="G1" s="167"/>
      <c r="H1" s="168" t="s">
        <v>2</v>
      </c>
      <c r="I1" s="168"/>
    </row>
    <row r="2" spans="1:9" ht="17.25" customHeight="1">
      <c r="A2" s="166"/>
      <c r="B2" s="166"/>
      <c r="C2" s="167"/>
      <c r="D2" s="167"/>
      <c r="E2" s="167"/>
      <c r="F2" s="167"/>
      <c r="G2" s="167"/>
      <c r="H2" s="168" t="s">
        <v>3</v>
      </c>
      <c r="I2" s="168"/>
    </row>
    <row r="3" spans="1:9">
      <c r="A3" s="166"/>
      <c r="B3" s="166"/>
      <c r="C3" s="169" t="s">
        <v>4</v>
      </c>
      <c r="D3" s="169"/>
      <c r="E3" s="169"/>
      <c r="F3" s="169"/>
      <c r="G3" s="169"/>
      <c r="H3" s="170">
        <v>45291</v>
      </c>
      <c r="I3" s="170"/>
    </row>
    <row r="4" spans="1:9">
      <c r="A4" s="166"/>
      <c r="B4" s="166"/>
      <c r="C4" s="169"/>
      <c r="D4" s="169"/>
      <c r="E4" s="169"/>
      <c r="F4" s="169"/>
      <c r="G4" s="169"/>
      <c r="H4" s="171"/>
      <c r="I4" s="171"/>
    </row>
    <row r="10" spans="1:9">
      <c r="A10" s="163" t="s">
        <v>5</v>
      </c>
      <c r="B10" s="163"/>
      <c r="C10" s="163"/>
      <c r="D10" s="163"/>
      <c r="E10" s="163"/>
      <c r="F10" s="163"/>
      <c r="G10" s="163"/>
      <c r="H10" s="163"/>
      <c r="I10" s="163"/>
    </row>
    <row r="13" spans="1:9">
      <c r="A13" s="164" t="s">
        <v>6</v>
      </c>
      <c r="B13" s="164"/>
      <c r="C13" s="164"/>
      <c r="D13" s="164" t="s">
        <v>7</v>
      </c>
      <c r="E13" s="164"/>
      <c r="F13" s="164"/>
      <c r="G13" s="164" t="s">
        <v>8</v>
      </c>
      <c r="H13" s="164"/>
      <c r="I13" s="164"/>
    </row>
    <row r="14" spans="1:9" ht="32.25" customHeight="1">
      <c r="A14" s="165" t="s">
        <v>9</v>
      </c>
      <c r="B14" s="165"/>
      <c r="C14" s="165"/>
      <c r="D14" s="165" t="s">
        <v>10</v>
      </c>
      <c r="E14" s="165"/>
      <c r="F14" s="165"/>
      <c r="G14" s="165" t="s">
        <v>2054</v>
      </c>
      <c r="H14" s="165"/>
      <c r="I14" s="165"/>
    </row>
    <row r="15" spans="1:9">
      <c r="A15" s="165"/>
      <c r="B15" s="165"/>
      <c r="C15" s="165"/>
      <c r="D15" s="165"/>
      <c r="E15" s="165"/>
      <c r="F15" s="165"/>
      <c r="G15" s="165"/>
      <c r="H15" s="165"/>
      <c r="I15" s="165"/>
    </row>
    <row r="16" spans="1:9">
      <c r="A16" s="165"/>
      <c r="B16" s="165"/>
      <c r="C16" s="165"/>
      <c r="D16" s="165"/>
      <c r="E16" s="165"/>
      <c r="F16" s="165"/>
      <c r="G16" s="165"/>
      <c r="H16" s="165"/>
      <c r="I16" s="165"/>
    </row>
    <row r="17" spans="1:9">
      <c r="A17" s="165"/>
      <c r="B17" s="165"/>
      <c r="C17" s="165"/>
      <c r="D17" s="165"/>
      <c r="E17" s="165"/>
      <c r="F17" s="165"/>
      <c r="G17" s="165"/>
      <c r="H17" s="165"/>
      <c r="I17" s="165"/>
    </row>
    <row r="22" spans="1:9" ht="15" customHeight="1">
      <c r="A22" s="1"/>
      <c r="B22" s="2"/>
      <c r="C22" s="2"/>
      <c r="D22" s="2"/>
      <c r="E22" s="2"/>
      <c r="F22" s="2"/>
      <c r="G22" s="2"/>
      <c r="H22" s="2"/>
    </row>
    <row r="23" spans="1:9" ht="15" customHeight="1">
      <c r="A23" s="2"/>
      <c r="B23" s="2"/>
      <c r="C23" s="2"/>
      <c r="D23" s="2"/>
      <c r="E23" s="2"/>
      <c r="F23" s="2"/>
      <c r="G23" s="2"/>
      <c r="H23" s="2"/>
    </row>
    <row r="24" spans="1:9" ht="15" customHeight="1">
      <c r="A24" s="2"/>
      <c r="B24" s="2"/>
      <c r="C24" s="2"/>
      <c r="D24" s="2"/>
      <c r="E24" s="2"/>
      <c r="F24" s="2"/>
      <c r="G24" s="2"/>
      <c r="H24" s="2"/>
    </row>
    <row r="25" spans="1:9" ht="15" customHeight="1">
      <c r="A25" s="163" t="s">
        <v>11</v>
      </c>
      <c r="B25" s="163"/>
      <c r="C25" s="163"/>
      <c r="D25" s="163"/>
      <c r="E25" s="163"/>
      <c r="F25" s="163"/>
      <c r="G25" s="163"/>
      <c r="H25" s="163"/>
      <c r="I25" s="163"/>
    </row>
    <row r="26" spans="1:9" ht="15" customHeight="1">
      <c r="A26" s="2"/>
      <c r="B26" s="2"/>
      <c r="C26" s="2"/>
      <c r="D26" s="2"/>
      <c r="E26" s="2"/>
      <c r="F26" s="2"/>
      <c r="G26" s="2"/>
      <c r="H26" s="2"/>
    </row>
    <row r="27" spans="1:9" ht="15" customHeight="1">
      <c r="A27" s="2"/>
      <c r="B27" s="2"/>
      <c r="C27" s="2"/>
      <c r="D27" s="2"/>
      <c r="E27" s="2"/>
      <c r="F27" s="2"/>
      <c r="G27" s="2"/>
      <c r="H27" s="2"/>
    </row>
    <row r="28" spans="1:9" ht="15" customHeight="1">
      <c r="A28" s="164" t="s">
        <v>12</v>
      </c>
      <c r="B28" s="164"/>
      <c r="C28" s="164" t="s">
        <v>13</v>
      </c>
      <c r="D28" s="164"/>
      <c r="E28" s="164" t="s">
        <v>14</v>
      </c>
      <c r="F28" s="164"/>
      <c r="G28" s="164"/>
      <c r="H28" s="164" t="s">
        <v>15</v>
      </c>
      <c r="I28" s="164"/>
    </row>
    <row r="29" spans="1:9" ht="15" customHeight="1">
      <c r="A29" s="159" t="s">
        <v>16</v>
      </c>
      <c r="B29" s="159"/>
      <c r="C29" s="162" t="s">
        <v>17</v>
      </c>
      <c r="D29" s="160"/>
      <c r="E29" s="160" t="s">
        <v>18</v>
      </c>
      <c r="F29" s="160"/>
      <c r="G29" s="160"/>
      <c r="H29" s="161">
        <v>45688</v>
      </c>
      <c r="I29" s="160"/>
    </row>
    <row r="30" spans="1:9">
      <c r="A30" s="159" t="s">
        <v>1981</v>
      </c>
      <c r="B30" s="159"/>
      <c r="C30" s="160" t="s">
        <v>1982</v>
      </c>
      <c r="D30" s="160"/>
      <c r="E30" s="160" t="s">
        <v>1983</v>
      </c>
      <c r="F30" s="160"/>
      <c r="G30" s="160"/>
      <c r="H30" s="161">
        <v>45768</v>
      </c>
      <c r="I30" s="160"/>
    </row>
    <row r="31" spans="1:9">
      <c r="A31" s="159"/>
      <c r="B31" s="159"/>
      <c r="C31" s="160"/>
      <c r="D31" s="160"/>
      <c r="E31" s="160"/>
      <c r="F31" s="160"/>
      <c r="G31" s="160"/>
      <c r="H31" s="160"/>
      <c r="I31" s="160"/>
    </row>
    <row r="32" spans="1:9">
      <c r="A32" s="159"/>
      <c r="B32" s="159"/>
      <c r="C32" s="160"/>
      <c r="D32" s="160"/>
      <c r="E32" s="160"/>
      <c r="F32" s="160"/>
      <c r="G32" s="160"/>
      <c r="H32" s="160"/>
      <c r="I32" s="160"/>
    </row>
    <row r="46" spans="1:9" ht="15.75">
      <c r="A46" s="158" t="s">
        <v>19</v>
      </c>
      <c r="B46" s="158"/>
      <c r="C46" s="158"/>
      <c r="D46" s="158"/>
      <c r="E46" s="158"/>
      <c r="F46" s="158"/>
      <c r="G46" s="158"/>
      <c r="H46" s="158"/>
      <c r="I46" s="158"/>
    </row>
  </sheetData>
  <mergeCells count="36">
    <mergeCell ref="A1:B4"/>
    <mergeCell ref="C1:G2"/>
    <mergeCell ref="H1:I1"/>
    <mergeCell ref="H2:I2"/>
    <mergeCell ref="C3:G4"/>
    <mergeCell ref="H3:I3"/>
    <mergeCell ref="H4:I4"/>
    <mergeCell ref="A29:B29"/>
    <mergeCell ref="C29:D29"/>
    <mergeCell ref="E29:G29"/>
    <mergeCell ref="H29:I29"/>
    <mergeCell ref="A10:I10"/>
    <mergeCell ref="A13:C13"/>
    <mergeCell ref="D13:F13"/>
    <mergeCell ref="G13:I13"/>
    <mergeCell ref="A14:C17"/>
    <mergeCell ref="D14:F17"/>
    <mergeCell ref="G14:I17"/>
    <mergeCell ref="A25:I25"/>
    <mergeCell ref="A28:B28"/>
    <mergeCell ref="C28:D28"/>
    <mergeCell ref="E28:G28"/>
    <mergeCell ref="H28:I28"/>
    <mergeCell ref="A30:B30"/>
    <mergeCell ref="C30:D30"/>
    <mergeCell ref="E30:G30"/>
    <mergeCell ref="H30:I30"/>
    <mergeCell ref="A31:B31"/>
    <mergeCell ref="C31:D31"/>
    <mergeCell ref="E31:G31"/>
    <mergeCell ref="H31:I31"/>
    <mergeCell ref="A32:B32"/>
    <mergeCell ref="C32:D32"/>
    <mergeCell ref="E32:G32"/>
    <mergeCell ref="H32:I32"/>
    <mergeCell ref="A46:I46"/>
  </mergeCells>
  <pageMargins left="0.25" right="0.25" top="0.75" bottom="0.75" header="0.3" footer="0.3"/>
  <pageSetup paperSize="119" scale="9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15D6-58A4-4B19-8B67-0EDC8D42EC71}">
  <sheetPr>
    <tabColor rgb="FF002060"/>
    <pageSetUpPr fitToPage="1"/>
  </sheetPr>
  <dimension ref="B1:D53"/>
  <sheetViews>
    <sheetView showGridLines="0" view="pageBreakPreview" topLeftCell="A13" zoomScale="140" zoomScaleNormal="80" zoomScaleSheetLayoutView="140" workbookViewId="0">
      <selection activeCell="C8" sqref="C8"/>
    </sheetView>
  </sheetViews>
  <sheetFormatPr baseColWidth="10" defaultColWidth="11.140625" defaultRowHeight="15"/>
  <cols>
    <col min="1" max="1" width="3.28515625" customWidth="1"/>
    <col min="2" max="2" width="13.42578125" customWidth="1"/>
    <col min="3" max="3" width="18.7109375" customWidth="1"/>
    <col min="4" max="4" width="89.42578125" customWidth="1"/>
  </cols>
  <sheetData>
    <row r="1" spans="2:4">
      <c r="B1" s="172"/>
      <c r="C1" s="172"/>
    </row>
    <row r="2" spans="2:4" ht="21" customHeight="1">
      <c r="B2" s="172"/>
      <c r="C2" s="172"/>
      <c r="D2" s="173" t="s">
        <v>20</v>
      </c>
    </row>
    <row r="3" spans="2:4" ht="9.6" customHeight="1">
      <c r="B3" s="172"/>
      <c r="C3" s="172"/>
      <c r="D3" s="173"/>
    </row>
    <row r="4" spans="2:4" ht="9.6" customHeight="1" thickBot="1">
      <c r="B4" s="172"/>
      <c r="C4" s="172"/>
      <c r="D4" s="174"/>
    </row>
    <row r="5" spans="2:4" ht="15" customHeight="1" thickTop="1">
      <c r="B5" s="172"/>
      <c r="C5" s="172"/>
      <c r="D5" s="175" t="s">
        <v>92</v>
      </c>
    </row>
    <row r="6" spans="2:4" ht="9.6" customHeight="1">
      <c r="B6" s="172"/>
      <c r="C6" s="172"/>
      <c r="D6" s="175"/>
    </row>
    <row r="7" spans="2:4">
      <c r="B7" s="172"/>
      <c r="C7" s="172"/>
    </row>
    <row r="8" spans="2:4">
      <c r="B8" s="3"/>
      <c r="C8" s="3"/>
    </row>
    <row r="9" spans="2:4" ht="15.75" thickBot="1">
      <c r="B9" s="3"/>
      <c r="C9" s="3"/>
    </row>
    <row r="10" spans="2:4" s="4" customFormat="1" ht="27" customHeight="1" thickTop="1">
      <c r="B10" s="176" t="s">
        <v>21</v>
      </c>
      <c r="C10" s="177"/>
      <c r="D10" s="177"/>
    </row>
    <row r="12" spans="2:4" s="7" customFormat="1" ht="22.35" customHeight="1">
      <c r="B12" s="5" t="s">
        <v>22</v>
      </c>
      <c r="C12" s="6" t="s">
        <v>23</v>
      </c>
      <c r="D12" s="5" t="s">
        <v>24</v>
      </c>
    </row>
    <row r="13" spans="2:4" s="11" customFormat="1" ht="25.9" customHeight="1">
      <c r="B13" s="8">
        <v>1</v>
      </c>
      <c r="C13" s="9" t="s">
        <v>25</v>
      </c>
      <c r="D13" s="10" t="s">
        <v>26</v>
      </c>
    </row>
    <row r="14" spans="2:4" s="15" customFormat="1" ht="15" customHeight="1">
      <c r="B14" s="12"/>
      <c r="C14" s="13" t="s">
        <v>27</v>
      </c>
      <c r="D14" s="14" t="s">
        <v>28</v>
      </c>
    </row>
    <row r="15" spans="2:4" s="15" customFormat="1" ht="15" customHeight="1">
      <c r="B15" s="12"/>
      <c r="C15" s="13" t="s">
        <v>29</v>
      </c>
      <c r="D15" s="14" t="s">
        <v>30</v>
      </c>
    </row>
    <row r="16" spans="2:4" s="15" customFormat="1" ht="15" customHeight="1">
      <c r="B16" s="12"/>
      <c r="C16" s="16" t="s">
        <v>31</v>
      </c>
      <c r="D16" s="14" t="s">
        <v>32</v>
      </c>
    </row>
    <row r="17" spans="2:4" s="15" customFormat="1" ht="15" customHeight="1">
      <c r="B17" s="12"/>
      <c r="C17" s="13" t="s">
        <v>33</v>
      </c>
      <c r="D17" s="14" t="s">
        <v>34</v>
      </c>
    </row>
    <row r="18" spans="2:4" s="15" customFormat="1" ht="15" customHeight="1">
      <c r="B18" s="12"/>
      <c r="C18" s="13" t="s">
        <v>35</v>
      </c>
      <c r="D18" s="14" t="s">
        <v>36</v>
      </c>
    </row>
    <row r="19" spans="2:4" s="15" customFormat="1" ht="15" customHeight="1">
      <c r="B19" s="12"/>
      <c r="C19" s="13" t="s">
        <v>37</v>
      </c>
      <c r="D19" s="14" t="s">
        <v>38</v>
      </c>
    </row>
    <row r="20" spans="2:4" s="15" customFormat="1" ht="15" customHeight="1">
      <c r="B20" s="12"/>
      <c r="C20" s="13" t="s">
        <v>39</v>
      </c>
      <c r="D20" s="14" t="s">
        <v>40</v>
      </c>
    </row>
    <row r="21" spans="2:4" s="15" customFormat="1" ht="15" customHeight="1">
      <c r="B21" s="12"/>
      <c r="C21" s="13" t="s">
        <v>41</v>
      </c>
      <c r="D21" s="14" t="s">
        <v>42</v>
      </c>
    </row>
    <row r="22" spans="2:4" s="15" customFormat="1" ht="15" customHeight="1">
      <c r="B22" s="12"/>
      <c r="C22" s="13"/>
      <c r="D22" s="14"/>
    </row>
    <row r="23" spans="2:4" s="15" customFormat="1" ht="15" customHeight="1">
      <c r="B23" s="8">
        <v>2</v>
      </c>
      <c r="C23" s="9" t="s">
        <v>43</v>
      </c>
      <c r="D23" s="10" t="s">
        <v>44</v>
      </c>
    </row>
    <row r="24" spans="2:4" s="15" customFormat="1" ht="15" customHeight="1">
      <c r="B24" s="12"/>
      <c r="C24" s="13" t="s">
        <v>45</v>
      </c>
      <c r="D24" s="14" t="s">
        <v>46</v>
      </c>
    </row>
    <row r="25" spans="2:4" s="15" customFormat="1" ht="15" customHeight="1">
      <c r="B25" s="12"/>
      <c r="C25" s="13" t="s">
        <v>47</v>
      </c>
      <c r="D25" s="14" t="s">
        <v>48</v>
      </c>
    </row>
    <row r="26" spans="2:4" s="15" customFormat="1" ht="15" customHeight="1">
      <c r="B26" s="12"/>
      <c r="C26" s="13" t="s">
        <v>49</v>
      </c>
      <c r="D26" s="14" t="s">
        <v>50</v>
      </c>
    </row>
    <row r="27" spans="2:4" s="15" customFormat="1" ht="15" customHeight="1">
      <c r="B27" s="12"/>
      <c r="C27" s="13" t="s">
        <v>51</v>
      </c>
      <c r="D27" s="14" t="s">
        <v>52</v>
      </c>
    </row>
    <row r="28" spans="2:4" s="15" customFormat="1" ht="15" customHeight="1">
      <c r="B28" s="12"/>
      <c r="C28" s="13" t="s">
        <v>53</v>
      </c>
      <c r="D28" s="14" t="s">
        <v>54</v>
      </c>
    </row>
    <row r="29" spans="2:4" s="15" customFormat="1" ht="15" customHeight="1">
      <c r="B29" s="12"/>
      <c r="C29" s="13"/>
      <c r="D29" s="14"/>
    </row>
    <row r="30" spans="2:4" s="11" customFormat="1" ht="25.9" customHeight="1">
      <c r="B30" s="8">
        <v>3</v>
      </c>
      <c r="C30" s="9" t="s">
        <v>55</v>
      </c>
      <c r="D30" s="10" t="s">
        <v>56</v>
      </c>
    </row>
    <row r="31" spans="2:4" s="15" customFormat="1" ht="13.5">
      <c r="B31" s="12"/>
      <c r="C31" s="13" t="s">
        <v>57</v>
      </c>
      <c r="D31" s="14" t="s">
        <v>58</v>
      </c>
    </row>
    <row r="32" spans="2:4" s="15" customFormat="1" ht="15" customHeight="1">
      <c r="B32" s="12"/>
      <c r="C32" s="13" t="s">
        <v>59</v>
      </c>
      <c r="D32" s="14" t="s">
        <v>60</v>
      </c>
    </row>
    <row r="33" spans="2:4" s="15" customFormat="1" ht="18" customHeight="1">
      <c r="B33" s="12"/>
      <c r="C33" s="13" t="s">
        <v>61</v>
      </c>
      <c r="D33" s="14" t="s">
        <v>62</v>
      </c>
    </row>
    <row r="34" spans="2:4" s="15" customFormat="1" ht="18" customHeight="1">
      <c r="B34" s="12"/>
      <c r="C34" s="13" t="s">
        <v>63</v>
      </c>
      <c r="D34" s="14" t="s">
        <v>64</v>
      </c>
    </row>
    <row r="35" spans="2:4" s="15" customFormat="1" ht="18" customHeight="1">
      <c r="B35" s="12"/>
      <c r="C35" s="13"/>
      <c r="D35" s="14"/>
    </row>
    <row r="36" spans="2:4" s="11" customFormat="1" ht="25.9" customHeight="1">
      <c r="B36" s="17">
        <v>4</v>
      </c>
      <c r="C36" s="9" t="s">
        <v>65</v>
      </c>
      <c r="D36" s="10" t="s">
        <v>66</v>
      </c>
    </row>
    <row r="37" spans="2:4" s="15" customFormat="1" ht="26.25" customHeight="1">
      <c r="B37" s="12"/>
      <c r="C37" s="13" t="s">
        <v>67</v>
      </c>
      <c r="D37" s="14" t="s">
        <v>68</v>
      </c>
    </row>
    <row r="38" spans="2:4" s="15" customFormat="1" ht="16.5" customHeight="1">
      <c r="B38" s="12"/>
      <c r="C38" s="13" t="s">
        <v>69</v>
      </c>
      <c r="D38" s="14" t="s">
        <v>70</v>
      </c>
    </row>
    <row r="39" spans="2:4" s="15" customFormat="1" ht="16.5" customHeight="1">
      <c r="B39" s="12"/>
      <c r="C39" s="13"/>
      <c r="D39" s="14"/>
    </row>
    <row r="40" spans="2:4" s="11" customFormat="1" ht="25.9" customHeight="1">
      <c r="B40" s="8">
        <v>5</v>
      </c>
      <c r="C40" s="9" t="s">
        <v>71</v>
      </c>
      <c r="D40" s="10" t="s">
        <v>72</v>
      </c>
    </row>
    <row r="41" spans="2:4" s="15" customFormat="1" ht="15" customHeight="1">
      <c r="B41" s="12"/>
      <c r="C41" s="13" t="s">
        <v>73</v>
      </c>
      <c r="D41" s="14" t="s">
        <v>74</v>
      </c>
    </row>
    <row r="42" spans="2:4" s="15" customFormat="1" ht="16.5" customHeight="1">
      <c r="B42" s="12"/>
      <c r="C42" s="13"/>
      <c r="D42" s="14"/>
    </row>
    <row r="43" spans="2:4" s="11" customFormat="1" ht="18" customHeight="1">
      <c r="B43" s="8">
        <v>6</v>
      </c>
      <c r="C43" s="9" t="s">
        <v>75</v>
      </c>
      <c r="D43" s="10" t="s">
        <v>76</v>
      </c>
    </row>
    <row r="44" spans="2:4" s="11" customFormat="1" ht="15" customHeight="1">
      <c r="B44" s="17"/>
      <c r="C44" s="13" t="s">
        <v>77</v>
      </c>
      <c r="D44" s="14" t="s">
        <v>78</v>
      </c>
    </row>
    <row r="45" spans="2:4" s="11" customFormat="1" ht="15" customHeight="1">
      <c r="B45" s="17"/>
      <c r="C45" s="13" t="s">
        <v>79</v>
      </c>
      <c r="D45" s="14" t="s">
        <v>80</v>
      </c>
    </row>
    <row r="46" spans="2:4" s="11" customFormat="1" ht="15" customHeight="1">
      <c r="B46" s="17"/>
      <c r="C46" s="13" t="s">
        <v>81</v>
      </c>
      <c r="D46" s="14" t="s">
        <v>82</v>
      </c>
    </row>
    <row r="47" spans="2:4" s="11" customFormat="1" ht="15" customHeight="1">
      <c r="B47" s="17"/>
      <c r="C47" s="13" t="s">
        <v>83</v>
      </c>
      <c r="D47" s="14" t="s">
        <v>84</v>
      </c>
    </row>
    <row r="48" spans="2:4" s="15" customFormat="1" ht="13.5">
      <c r="B48" s="12"/>
      <c r="C48" s="13" t="s">
        <v>85</v>
      </c>
      <c r="D48" s="14" t="s">
        <v>86</v>
      </c>
    </row>
    <row r="49" spans="2:4" s="15" customFormat="1" ht="13.5">
      <c r="B49" s="12"/>
      <c r="C49" s="13" t="s">
        <v>87</v>
      </c>
      <c r="D49" s="14" t="s">
        <v>88</v>
      </c>
    </row>
    <row r="50" spans="2:4" s="15" customFormat="1" ht="13.5">
      <c r="B50" s="12"/>
      <c r="C50" s="13"/>
      <c r="D50" s="14"/>
    </row>
    <row r="51" spans="2:4" s="11" customFormat="1" ht="13.5">
      <c r="B51" s="17">
        <v>8</v>
      </c>
      <c r="C51" s="13"/>
      <c r="D51" s="11" t="s">
        <v>89</v>
      </c>
    </row>
    <row r="52" spans="2:4">
      <c r="C52" s="13"/>
      <c r="D52" s="14"/>
    </row>
    <row r="53" spans="2:4">
      <c r="B53" s="17">
        <v>7</v>
      </c>
      <c r="C53" s="11"/>
      <c r="D53" s="11" t="s">
        <v>90</v>
      </c>
    </row>
  </sheetData>
  <mergeCells count="4">
    <mergeCell ref="B1:C7"/>
    <mergeCell ref="D2:D4"/>
    <mergeCell ref="D5:D6"/>
    <mergeCell ref="B10:D10"/>
  </mergeCells>
  <pageMargins left="0.25" right="0.25" top="0.75" bottom="0.75" header="0.3" footer="0.3"/>
  <pageSetup scale="82"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4864-2F4B-46C8-9B03-B191F995A262}">
  <sheetPr>
    <pageSetUpPr fitToPage="1"/>
  </sheetPr>
  <dimension ref="A1:Q138"/>
  <sheetViews>
    <sheetView topLeftCell="D1" zoomScale="70" zoomScaleNormal="70" workbookViewId="0">
      <selection activeCell="G131" sqref="G131:G132"/>
    </sheetView>
  </sheetViews>
  <sheetFormatPr baseColWidth="10" defaultRowHeight="15"/>
  <cols>
    <col min="1" max="1" width="3.85546875" customWidth="1"/>
    <col min="2" max="2" width="27" customWidth="1"/>
    <col min="3" max="3" width="72.7109375" customWidth="1"/>
    <col min="4" max="4" width="81.5703125" bestFit="1" customWidth="1"/>
    <col min="5" max="5" width="27.5703125" customWidth="1"/>
    <col min="6" max="6" width="31.42578125" customWidth="1"/>
    <col min="7" max="7" width="20.5703125" customWidth="1"/>
    <col min="8" max="8" width="14.5703125" customWidth="1"/>
    <col min="9" max="9" width="16" customWidth="1"/>
    <col min="10" max="12" width="16" bestFit="1" customWidth="1"/>
    <col min="13" max="13" width="28.5703125" customWidth="1"/>
    <col min="14" max="14" width="28.42578125" customWidth="1"/>
    <col min="15" max="15" width="23.85546875" customWidth="1"/>
    <col min="16" max="16" width="24.28515625" customWidth="1"/>
    <col min="17" max="17" width="17.140625" hidden="1" customWidth="1"/>
  </cols>
  <sheetData>
    <row r="1" spans="1:16" ht="15.75" thickBot="1">
      <c r="A1" s="18"/>
      <c r="B1" s="18"/>
      <c r="C1" s="18"/>
      <c r="D1" s="18"/>
      <c r="E1" s="18"/>
      <c r="F1" s="18"/>
      <c r="G1" s="18"/>
      <c r="H1" s="19"/>
      <c r="I1" s="20"/>
      <c r="J1" s="20"/>
      <c r="K1" s="20"/>
      <c r="L1" s="20"/>
      <c r="M1" s="20"/>
      <c r="N1" s="18"/>
      <c r="O1" s="20"/>
      <c r="P1" s="18"/>
    </row>
    <row r="2" spans="1:16" ht="15.75" thickTop="1">
      <c r="A2" s="21"/>
      <c r="B2" s="197"/>
      <c r="C2" s="200" t="s">
        <v>554</v>
      </c>
      <c r="D2" s="201"/>
      <c r="E2" s="201"/>
      <c r="F2" s="201"/>
      <c r="G2" s="201"/>
      <c r="H2" s="201"/>
      <c r="I2" s="201"/>
      <c r="J2" s="201"/>
      <c r="K2" s="201"/>
      <c r="L2" s="201"/>
      <c r="M2" s="201"/>
      <c r="N2" s="201"/>
      <c r="O2" s="201"/>
      <c r="P2" s="202"/>
    </row>
    <row r="3" spans="1:16" ht="15.75" thickBot="1">
      <c r="A3" s="21"/>
      <c r="B3" s="198"/>
      <c r="C3" s="203"/>
      <c r="D3" s="204"/>
      <c r="E3" s="204"/>
      <c r="F3" s="204"/>
      <c r="G3" s="204"/>
      <c r="H3" s="204"/>
      <c r="I3" s="204"/>
      <c r="J3" s="204"/>
      <c r="K3" s="204"/>
      <c r="L3" s="204"/>
      <c r="M3" s="204"/>
      <c r="N3" s="204"/>
      <c r="O3" s="204"/>
      <c r="P3" s="205"/>
    </row>
    <row r="4" spans="1:16" ht="15.75" thickTop="1">
      <c r="A4" s="21"/>
      <c r="B4" s="198"/>
      <c r="C4" s="206" t="s">
        <v>26</v>
      </c>
      <c r="D4" s="207"/>
      <c r="E4" s="207"/>
      <c r="F4" s="207"/>
      <c r="G4" s="207"/>
      <c r="H4" s="207"/>
      <c r="I4" s="207"/>
      <c r="J4" s="207"/>
      <c r="K4" s="207"/>
      <c r="L4" s="207"/>
      <c r="M4" s="207"/>
      <c r="N4" s="207"/>
      <c r="O4" s="207"/>
      <c r="P4" s="208"/>
    </row>
    <row r="5" spans="1:16" ht="15.75" thickBot="1">
      <c r="A5" s="21"/>
      <c r="B5" s="199"/>
      <c r="C5" s="209"/>
      <c r="D5" s="210"/>
      <c r="E5" s="210"/>
      <c r="F5" s="210"/>
      <c r="G5" s="210"/>
      <c r="H5" s="210"/>
      <c r="I5" s="210"/>
      <c r="J5" s="210"/>
      <c r="K5" s="210"/>
      <c r="L5" s="210"/>
      <c r="M5" s="210"/>
      <c r="N5" s="210"/>
      <c r="O5" s="210"/>
      <c r="P5" s="211"/>
    </row>
    <row r="6" spans="1:16" ht="30" thickTop="1" thickBot="1">
      <c r="A6" s="22"/>
      <c r="B6" s="23"/>
      <c r="C6" s="24"/>
      <c r="D6" s="24"/>
      <c r="E6" s="24"/>
      <c r="F6" s="24"/>
      <c r="G6" s="24"/>
      <c r="H6" s="24"/>
      <c r="I6" s="24"/>
      <c r="J6" s="24"/>
      <c r="K6" s="24"/>
      <c r="L6" s="24"/>
      <c r="M6" s="24"/>
      <c r="N6" s="25"/>
      <c r="O6" s="24"/>
      <c r="P6" s="25"/>
    </row>
    <row r="7" spans="1:16" ht="15.75" thickTop="1">
      <c r="A7" s="21"/>
      <c r="B7" s="185" t="s">
        <v>25</v>
      </c>
      <c r="C7" s="186"/>
      <c r="D7" s="186"/>
      <c r="E7" s="186"/>
      <c r="F7" s="186"/>
      <c r="G7" s="186"/>
      <c r="H7" s="186"/>
      <c r="I7" s="186"/>
      <c r="J7" s="186"/>
      <c r="K7" s="186"/>
      <c r="L7" s="186"/>
      <c r="M7" s="186"/>
      <c r="N7" s="186"/>
      <c r="O7" s="186"/>
      <c r="P7" s="187"/>
    </row>
    <row r="8" spans="1:16" ht="15.75" thickBot="1">
      <c r="A8" s="21"/>
      <c r="B8" s="188"/>
      <c r="C8" s="189"/>
      <c r="D8" s="189"/>
      <c r="E8" s="189"/>
      <c r="F8" s="189"/>
      <c r="G8" s="189"/>
      <c r="H8" s="189"/>
      <c r="I8" s="189"/>
      <c r="J8" s="189"/>
      <c r="K8" s="189"/>
      <c r="L8" s="189"/>
      <c r="M8" s="189"/>
      <c r="N8" s="189"/>
      <c r="O8" s="189"/>
      <c r="P8" s="190"/>
    </row>
    <row r="9" spans="1:16" ht="21" thickTop="1" thickBot="1">
      <c r="A9" s="21"/>
      <c r="B9" s="26"/>
      <c r="C9" s="26"/>
      <c r="D9" s="26"/>
      <c r="E9" s="27"/>
      <c r="F9" s="27"/>
      <c r="G9" s="27"/>
      <c r="H9" s="27"/>
      <c r="I9" s="27"/>
      <c r="J9" s="27"/>
      <c r="K9" s="27"/>
      <c r="L9" s="27"/>
      <c r="M9" s="27"/>
      <c r="N9" s="28"/>
      <c r="O9" s="27"/>
      <c r="P9" s="28"/>
    </row>
    <row r="10" spans="1:16" ht="40.5" thickTop="1" thickBot="1">
      <c r="A10" s="21"/>
      <c r="B10" s="29" t="s">
        <v>93</v>
      </c>
      <c r="C10" s="182" t="s">
        <v>94</v>
      </c>
      <c r="D10" s="183"/>
      <c r="E10" s="183"/>
      <c r="F10" s="183"/>
      <c r="G10" s="183"/>
      <c r="H10" s="183"/>
      <c r="I10" s="183"/>
      <c r="J10" s="183"/>
      <c r="K10" s="183"/>
      <c r="L10" s="184"/>
      <c r="M10" s="182" t="s">
        <v>95</v>
      </c>
      <c r="N10" s="184"/>
      <c r="O10" s="30"/>
      <c r="P10" s="31" t="s">
        <v>96</v>
      </c>
    </row>
    <row r="11" spans="1:16" ht="59.25" thickTop="1">
      <c r="A11" s="32"/>
      <c r="B11" s="33" t="s">
        <v>97</v>
      </c>
      <c r="C11" s="34" t="s">
        <v>113</v>
      </c>
      <c r="D11" s="34" t="s">
        <v>114</v>
      </c>
      <c r="E11" s="35" t="s">
        <v>98</v>
      </c>
      <c r="F11" s="35" t="s">
        <v>99</v>
      </c>
      <c r="G11" s="35" t="s">
        <v>1741</v>
      </c>
      <c r="H11" s="36" t="s">
        <v>100</v>
      </c>
      <c r="I11" s="148" t="s">
        <v>101</v>
      </c>
      <c r="J11" s="37" t="s">
        <v>102</v>
      </c>
      <c r="K11" s="37" t="s">
        <v>103</v>
      </c>
      <c r="L11" s="37" t="s">
        <v>104</v>
      </c>
      <c r="M11" s="38" t="s">
        <v>105</v>
      </c>
      <c r="N11" s="39" t="s">
        <v>106</v>
      </c>
      <c r="O11" s="36" t="s">
        <v>107</v>
      </c>
      <c r="P11" s="40" t="s">
        <v>108</v>
      </c>
    </row>
    <row r="12" spans="1:16" ht="75">
      <c r="B12" s="41" t="s">
        <v>109</v>
      </c>
      <c r="C12" s="41" t="s">
        <v>115</v>
      </c>
      <c r="D12" s="41" t="s">
        <v>116</v>
      </c>
      <c r="E12" s="41" t="s">
        <v>123</v>
      </c>
      <c r="F12" s="41" t="s">
        <v>124</v>
      </c>
      <c r="G12" s="41">
        <v>0</v>
      </c>
      <c r="H12" s="41">
        <f>SUM(I12:L12)</f>
        <v>4</v>
      </c>
      <c r="I12" s="149">
        <v>1</v>
      </c>
      <c r="J12" s="41">
        <v>1</v>
      </c>
      <c r="K12" s="41">
        <v>1</v>
      </c>
      <c r="L12" s="41">
        <v>1</v>
      </c>
      <c r="M12" s="41" t="s">
        <v>135</v>
      </c>
      <c r="N12" s="41" t="s">
        <v>136</v>
      </c>
      <c r="O12" s="41" t="s">
        <v>131</v>
      </c>
      <c r="P12" s="42">
        <f>SUMIF(PACC!B:B,B12,PACC!O:O)</f>
        <v>561560</v>
      </c>
    </row>
    <row r="13" spans="1:16" ht="105">
      <c r="B13" s="41" t="s">
        <v>110</v>
      </c>
      <c r="C13" s="41" t="s">
        <v>117</v>
      </c>
      <c r="D13" s="41" t="s">
        <v>118</v>
      </c>
      <c r="E13" s="41" t="s">
        <v>125</v>
      </c>
      <c r="F13" s="41" t="s">
        <v>126</v>
      </c>
      <c r="G13" s="41">
        <v>0</v>
      </c>
      <c r="H13" s="66">
        <f t="shared" ref="H13:H15" si="0">SUM(I13:L13)</f>
        <v>4</v>
      </c>
      <c r="I13" s="149">
        <v>1</v>
      </c>
      <c r="J13" s="41">
        <v>1</v>
      </c>
      <c r="K13" s="41">
        <v>1</v>
      </c>
      <c r="L13" s="41">
        <v>1</v>
      </c>
      <c r="M13" s="41" t="s">
        <v>137</v>
      </c>
      <c r="N13" s="41" t="s">
        <v>138</v>
      </c>
      <c r="O13" s="41" t="s">
        <v>132</v>
      </c>
      <c r="P13" s="42">
        <f>SUMIF(PACC!B:B,B13,PACC!O:O)</f>
        <v>483970</v>
      </c>
    </row>
    <row r="14" spans="1:16" ht="90">
      <c r="B14" s="41" t="s">
        <v>111</v>
      </c>
      <c r="C14" s="41" t="s">
        <v>119</v>
      </c>
      <c r="D14" s="41" t="s">
        <v>120</v>
      </c>
      <c r="E14" s="41" t="s">
        <v>127</v>
      </c>
      <c r="F14" s="41" t="s">
        <v>128</v>
      </c>
      <c r="G14" s="41">
        <v>0</v>
      </c>
      <c r="H14" s="66">
        <f t="shared" si="0"/>
        <v>1</v>
      </c>
      <c r="I14" s="149">
        <v>0</v>
      </c>
      <c r="J14" s="41">
        <v>0</v>
      </c>
      <c r="K14" s="41">
        <v>0</v>
      </c>
      <c r="L14" s="41">
        <v>1</v>
      </c>
      <c r="M14" s="41" t="s">
        <v>139</v>
      </c>
      <c r="N14" s="41" t="s">
        <v>140</v>
      </c>
      <c r="O14" s="41" t="s">
        <v>133</v>
      </c>
      <c r="P14" s="42">
        <f>SUMIF(PACC!B:B,B14,PACC!O:O)</f>
        <v>1340850</v>
      </c>
    </row>
    <row r="15" spans="1:16" ht="45">
      <c r="B15" s="41" t="s">
        <v>112</v>
      </c>
      <c r="C15" s="41" t="s">
        <v>121</v>
      </c>
      <c r="D15" s="41" t="s">
        <v>122</v>
      </c>
      <c r="E15" s="41" t="s">
        <v>129</v>
      </c>
      <c r="F15" s="41" t="s">
        <v>130</v>
      </c>
      <c r="G15" s="41">
        <v>4</v>
      </c>
      <c r="H15" s="66">
        <f t="shared" si="0"/>
        <v>4</v>
      </c>
      <c r="I15" s="149">
        <v>1</v>
      </c>
      <c r="J15" s="41">
        <v>1</v>
      </c>
      <c r="K15" s="41">
        <v>1</v>
      </c>
      <c r="L15" s="41">
        <v>1</v>
      </c>
      <c r="M15" s="41" t="s">
        <v>141</v>
      </c>
      <c r="N15" s="41" t="s">
        <v>142</v>
      </c>
      <c r="O15" s="41" t="s">
        <v>134</v>
      </c>
      <c r="P15" s="42">
        <f>SUMIF(PACC!B:B,B15,PACC!O:O)</f>
        <v>213000</v>
      </c>
    </row>
    <row r="16" spans="1:16">
      <c r="B16" s="43"/>
      <c r="C16" s="43"/>
      <c r="D16" s="43"/>
      <c r="E16" s="43"/>
      <c r="F16" s="43"/>
      <c r="G16" s="43"/>
      <c r="H16" s="43"/>
      <c r="I16" s="43"/>
      <c r="J16" s="43"/>
      <c r="K16" s="43"/>
      <c r="L16" s="43"/>
      <c r="M16" s="43"/>
      <c r="N16" s="43"/>
      <c r="O16" s="43"/>
      <c r="P16" s="44"/>
    </row>
    <row r="17" spans="2:16" ht="15.75" thickBot="1"/>
    <row r="18" spans="2:16" ht="15.75" thickTop="1">
      <c r="B18" s="185" t="s">
        <v>0</v>
      </c>
      <c r="C18" s="186"/>
      <c r="D18" s="186"/>
      <c r="E18" s="186"/>
      <c r="F18" s="186"/>
      <c r="G18" s="186"/>
      <c r="H18" s="186"/>
      <c r="I18" s="186"/>
      <c r="J18" s="186"/>
      <c r="K18" s="186"/>
      <c r="L18" s="186"/>
      <c r="M18" s="186"/>
      <c r="N18" s="186"/>
      <c r="O18" s="186"/>
      <c r="P18" s="187"/>
    </row>
    <row r="19" spans="2:16" ht="15.75" customHeight="1" thickBot="1">
      <c r="B19" s="188"/>
      <c r="C19" s="189"/>
      <c r="D19" s="189"/>
      <c r="E19" s="189"/>
      <c r="F19" s="189"/>
      <c r="G19" s="189"/>
      <c r="H19" s="189"/>
      <c r="I19" s="189"/>
      <c r="J19" s="189"/>
      <c r="K19" s="189"/>
      <c r="L19" s="189"/>
      <c r="M19" s="189"/>
      <c r="N19" s="189"/>
      <c r="O19" s="189"/>
      <c r="P19" s="190"/>
    </row>
    <row r="20" spans="2:16" ht="21" thickTop="1" thickBot="1">
      <c r="B20" s="26"/>
      <c r="C20" s="26"/>
      <c r="D20" s="26"/>
      <c r="E20" s="27"/>
      <c r="F20" s="27"/>
      <c r="G20" s="27"/>
      <c r="H20" s="27"/>
      <c r="I20" s="27"/>
      <c r="J20" s="27"/>
      <c r="K20" s="27"/>
      <c r="L20" s="27"/>
      <c r="M20" s="27"/>
      <c r="N20" s="28"/>
      <c r="O20" s="27"/>
      <c r="P20" s="28"/>
    </row>
    <row r="21" spans="2:16" ht="40.5" thickTop="1" thickBot="1">
      <c r="B21" s="29" t="s">
        <v>93</v>
      </c>
      <c r="C21" s="182" t="s">
        <v>94</v>
      </c>
      <c r="D21" s="183"/>
      <c r="E21" s="183"/>
      <c r="F21" s="183"/>
      <c r="G21" s="183"/>
      <c r="H21" s="183"/>
      <c r="I21" s="183"/>
      <c r="J21" s="183"/>
      <c r="K21" s="183"/>
      <c r="L21" s="184"/>
      <c r="M21" s="182" t="s">
        <v>95</v>
      </c>
      <c r="N21" s="184"/>
      <c r="O21" s="30"/>
      <c r="P21" s="31" t="s">
        <v>96</v>
      </c>
    </row>
    <row r="22" spans="2:16" ht="59.25" thickTop="1">
      <c r="B22" s="33" t="s">
        <v>97</v>
      </c>
      <c r="C22" s="34" t="s">
        <v>113</v>
      </c>
      <c r="D22" s="34" t="s">
        <v>114</v>
      </c>
      <c r="E22" s="35" t="s">
        <v>98</v>
      </c>
      <c r="F22" s="35" t="s">
        <v>99</v>
      </c>
      <c r="G22" s="35" t="s">
        <v>1741</v>
      </c>
      <c r="H22" s="36" t="s">
        <v>100</v>
      </c>
      <c r="I22" s="148" t="s">
        <v>101</v>
      </c>
      <c r="J22" s="37" t="s">
        <v>102</v>
      </c>
      <c r="K22" s="37" t="s">
        <v>103</v>
      </c>
      <c r="L22" s="37" t="s">
        <v>104</v>
      </c>
      <c r="M22" s="38" t="s">
        <v>105</v>
      </c>
      <c r="N22" s="39" t="s">
        <v>106</v>
      </c>
      <c r="O22" s="36" t="s">
        <v>107</v>
      </c>
      <c r="P22" s="40" t="s">
        <v>108</v>
      </c>
    </row>
    <row r="23" spans="2:16" ht="75">
      <c r="B23" s="41" t="s">
        <v>143</v>
      </c>
      <c r="C23" s="41" t="s">
        <v>1753</v>
      </c>
      <c r="D23" s="41" t="s">
        <v>1754</v>
      </c>
      <c r="E23" s="41" t="s">
        <v>174</v>
      </c>
      <c r="F23" s="41" t="s">
        <v>1755</v>
      </c>
      <c r="G23" s="41">
        <v>1</v>
      </c>
      <c r="H23" s="41">
        <f>SUM(I23:L23)</f>
        <v>1</v>
      </c>
      <c r="I23" s="149">
        <v>1</v>
      </c>
      <c r="J23" s="41">
        <v>0</v>
      </c>
      <c r="K23" s="41">
        <v>0</v>
      </c>
      <c r="L23" s="41">
        <v>0</v>
      </c>
      <c r="M23" s="41" t="s">
        <v>210</v>
      </c>
      <c r="N23" s="41" t="s">
        <v>211</v>
      </c>
      <c r="O23" s="41" t="s">
        <v>133</v>
      </c>
      <c r="P23" s="42">
        <f>SUMIF(PACC!B:B,B23,PACC!O:O)</f>
        <v>0</v>
      </c>
    </row>
    <row r="24" spans="2:16" ht="60" customHeight="1">
      <c r="B24" s="178" t="s">
        <v>144</v>
      </c>
      <c r="C24" s="178" t="s">
        <v>145</v>
      </c>
      <c r="D24" s="178" t="s">
        <v>146</v>
      </c>
      <c r="E24" s="41" t="s">
        <v>175</v>
      </c>
      <c r="F24" s="41" t="s">
        <v>176</v>
      </c>
      <c r="G24" s="41">
        <v>1</v>
      </c>
      <c r="H24" s="66">
        <f t="shared" ref="H24:H35" si="1">SUM(I24:L24)</f>
        <v>1</v>
      </c>
      <c r="I24" s="149">
        <v>0</v>
      </c>
      <c r="J24" s="41">
        <v>0</v>
      </c>
      <c r="K24" s="41">
        <v>0</v>
      </c>
      <c r="L24" s="41">
        <v>1</v>
      </c>
      <c r="M24" s="41" t="s">
        <v>212</v>
      </c>
      <c r="N24" s="41" t="s">
        <v>213</v>
      </c>
      <c r="O24" s="41" t="s">
        <v>133</v>
      </c>
      <c r="P24" s="180">
        <f>SUMIF(PACC!B:B,B24,PACC!O:O)</f>
        <v>63130</v>
      </c>
    </row>
    <row r="25" spans="2:16" ht="60" customHeight="1">
      <c r="B25" s="191"/>
      <c r="C25" s="191"/>
      <c r="D25" s="191"/>
      <c r="E25" s="41" t="s">
        <v>177</v>
      </c>
      <c r="F25" s="41" t="s">
        <v>178</v>
      </c>
      <c r="G25" s="41">
        <v>0</v>
      </c>
      <c r="H25" s="66">
        <f t="shared" si="1"/>
        <v>1</v>
      </c>
      <c r="I25" s="149">
        <v>0</v>
      </c>
      <c r="J25" s="41">
        <v>0</v>
      </c>
      <c r="K25" s="41">
        <v>1</v>
      </c>
      <c r="L25" s="41">
        <v>0</v>
      </c>
      <c r="M25" s="41" t="s">
        <v>214</v>
      </c>
      <c r="N25" s="41" t="s">
        <v>215</v>
      </c>
      <c r="O25" s="41" t="s">
        <v>133</v>
      </c>
      <c r="P25" s="192">
        <f>SUMIF(PACC!B:B,B25,PACC!O:O)</f>
        <v>0</v>
      </c>
    </row>
    <row r="26" spans="2:16" ht="60" customHeight="1">
      <c r="B26" s="179"/>
      <c r="C26" s="179"/>
      <c r="D26" s="179"/>
      <c r="E26" s="41" t="s">
        <v>179</v>
      </c>
      <c r="F26" s="41" t="s">
        <v>178</v>
      </c>
      <c r="G26" s="41">
        <v>1</v>
      </c>
      <c r="H26" s="66">
        <f t="shared" si="1"/>
        <v>1</v>
      </c>
      <c r="I26" s="149">
        <v>1</v>
      </c>
      <c r="J26" s="41">
        <v>0</v>
      </c>
      <c r="K26" s="41">
        <v>0</v>
      </c>
      <c r="L26" s="41">
        <v>0</v>
      </c>
      <c r="M26" s="41"/>
      <c r="N26" s="41"/>
      <c r="O26" s="41" t="s">
        <v>133</v>
      </c>
      <c r="P26" s="181">
        <f>SUMIF(PACC!B:B,B26,PACC!O:O)</f>
        <v>0</v>
      </c>
    </row>
    <row r="27" spans="2:16" ht="75">
      <c r="B27" s="41" t="s">
        <v>147</v>
      </c>
      <c r="C27" s="41" t="s">
        <v>148</v>
      </c>
      <c r="D27" s="41" t="s">
        <v>149</v>
      </c>
      <c r="E27" s="41" t="s">
        <v>180</v>
      </c>
      <c r="F27" s="41" t="s">
        <v>181</v>
      </c>
      <c r="G27" s="41">
        <v>5</v>
      </c>
      <c r="H27" s="66">
        <f t="shared" si="1"/>
        <v>5</v>
      </c>
      <c r="I27" s="149">
        <v>1</v>
      </c>
      <c r="J27" s="41">
        <v>1</v>
      </c>
      <c r="K27" s="41">
        <v>2</v>
      </c>
      <c r="L27" s="41">
        <v>1</v>
      </c>
      <c r="M27" s="41" t="s">
        <v>216</v>
      </c>
      <c r="N27" s="41" t="s">
        <v>217</v>
      </c>
      <c r="O27" s="41" t="s">
        <v>203</v>
      </c>
      <c r="P27" s="42">
        <f>SUMIF(PACC!B:B,B27,PACC!O:O)</f>
        <v>101850</v>
      </c>
    </row>
    <row r="28" spans="2:16" ht="60">
      <c r="B28" s="41" t="s">
        <v>150</v>
      </c>
      <c r="C28" s="41" t="s">
        <v>151</v>
      </c>
      <c r="D28" s="41" t="s">
        <v>152</v>
      </c>
      <c r="E28" s="41" t="s">
        <v>182</v>
      </c>
      <c r="F28" s="41" t="s">
        <v>183</v>
      </c>
      <c r="G28" s="41">
        <v>4</v>
      </c>
      <c r="H28" s="66">
        <f t="shared" si="1"/>
        <v>4</v>
      </c>
      <c r="I28" s="149">
        <v>1</v>
      </c>
      <c r="J28" s="41">
        <v>1</v>
      </c>
      <c r="K28" s="41">
        <v>1</v>
      </c>
      <c r="L28" s="41">
        <v>1</v>
      </c>
      <c r="M28" s="41" t="s">
        <v>218</v>
      </c>
      <c r="N28" s="41" t="s">
        <v>211</v>
      </c>
      <c r="O28" s="41" t="s">
        <v>204</v>
      </c>
      <c r="P28" s="42">
        <f>SUMIF(PACC!B:B,B28,PACC!O:O)</f>
        <v>0</v>
      </c>
    </row>
    <row r="29" spans="2:16" ht="60">
      <c r="B29" s="41" t="s">
        <v>153</v>
      </c>
      <c r="C29" s="41" t="s">
        <v>154</v>
      </c>
      <c r="D29" s="41" t="s">
        <v>155</v>
      </c>
      <c r="E29" s="41" t="s">
        <v>184</v>
      </c>
      <c r="F29" s="41" t="s">
        <v>185</v>
      </c>
      <c r="G29" s="41">
        <v>2</v>
      </c>
      <c r="H29" s="66">
        <f t="shared" si="1"/>
        <v>2</v>
      </c>
      <c r="I29" s="149">
        <v>0</v>
      </c>
      <c r="J29" s="41">
        <v>1</v>
      </c>
      <c r="K29" s="41">
        <v>0</v>
      </c>
      <c r="L29" s="41">
        <v>1</v>
      </c>
      <c r="M29" s="41" t="s">
        <v>219</v>
      </c>
      <c r="N29" s="41" t="s">
        <v>220</v>
      </c>
      <c r="O29" s="41" t="s">
        <v>205</v>
      </c>
      <c r="P29" s="42">
        <f>SUMIF(PACC!B:B,B29,PACC!O:O)</f>
        <v>0</v>
      </c>
    </row>
    <row r="30" spans="2:16" ht="90" customHeight="1">
      <c r="B30" s="178" t="s">
        <v>156</v>
      </c>
      <c r="C30" s="178" t="s">
        <v>157</v>
      </c>
      <c r="D30" s="178" t="s">
        <v>158</v>
      </c>
      <c r="E30" s="41" t="s">
        <v>186</v>
      </c>
      <c r="F30" s="41" t="s">
        <v>187</v>
      </c>
      <c r="G30" s="41">
        <v>0</v>
      </c>
      <c r="H30" s="66">
        <f t="shared" si="1"/>
        <v>13</v>
      </c>
      <c r="I30" s="149">
        <v>3</v>
      </c>
      <c r="J30" s="41">
        <v>3</v>
      </c>
      <c r="K30" s="41">
        <v>4</v>
      </c>
      <c r="L30" s="41">
        <v>3</v>
      </c>
      <c r="M30" s="178" t="s">
        <v>221</v>
      </c>
      <c r="N30" s="178" t="s">
        <v>222</v>
      </c>
      <c r="O30" s="178" t="s">
        <v>206</v>
      </c>
      <c r="P30" s="194">
        <f>SUMIF(PACC!B:B,B30,PACC!O:O)</f>
        <v>0</v>
      </c>
    </row>
    <row r="31" spans="2:16" ht="75" customHeight="1">
      <c r="B31" s="179"/>
      <c r="C31" s="179"/>
      <c r="D31" s="179"/>
      <c r="E31" s="41" t="s">
        <v>188</v>
      </c>
      <c r="F31" s="41" t="s">
        <v>189</v>
      </c>
      <c r="G31" s="41">
        <v>2</v>
      </c>
      <c r="H31" s="66">
        <f t="shared" si="1"/>
        <v>2</v>
      </c>
      <c r="I31" s="149">
        <v>1</v>
      </c>
      <c r="J31" s="41">
        <v>0</v>
      </c>
      <c r="K31" s="41">
        <v>0</v>
      </c>
      <c r="L31" s="41">
        <v>1</v>
      </c>
      <c r="M31" s="179"/>
      <c r="N31" s="179"/>
      <c r="O31" s="179"/>
      <c r="P31" s="195">
        <f>SUMIF(PACC!B:B,B31,PACC!O:O)</f>
        <v>0</v>
      </c>
    </row>
    <row r="32" spans="2:16" ht="75" customHeight="1">
      <c r="B32" s="178" t="s">
        <v>159</v>
      </c>
      <c r="C32" s="178" t="s">
        <v>160</v>
      </c>
      <c r="D32" s="178" t="s">
        <v>161</v>
      </c>
      <c r="E32" s="41" t="s">
        <v>190</v>
      </c>
      <c r="F32" s="41" t="s">
        <v>191</v>
      </c>
      <c r="G32" s="41">
        <v>2</v>
      </c>
      <c r="H32" s="66">
        <f t="shared" si="1"/>
        <v>2</v>
      </c>
      <c r="I32" s="149">
        <v>0</v>
      </c>
      <c r="J32" s="41">
        <v>2</v>
      </c>
      <c r="K32" s="41">
        <v>0</v>
      </c>
      <c r="L32" s="41">
        <v>0</v>
      </c>
      <c r="M32" s="178" t="s">
        <v>223</v>
      </c>
      <c r="N32" s="178" t="s">
        <v>224</v>
      </c>
      <c r="O32" s="178" t="s">
        <v>207</v>
      </c>
      <c r="P32" s="194">
        <f>SUMIF(PACC!B:B,B32,PACC!O:O)</f>
        <v>0</v>
      </c>
    </row>
    <row r="33" spans="2:16" ht="60" customHeight="1">
      <c r="B33" s="179"/>
      <c r="C33" s="179"/>
      <c r="D33" s="179"/>
      <c r="E33" s="41" t="s">
        <v>192</v>
      </c>
      <c r="F33" s="41" t="s">
        <v>193</v>
      </c>
      <c r="G33" s="41">
        <v>2</v>
      </c>
      <c r="H33" s="66">
        <f t="shared" si="1"/>
        <v>2</v>
      </c>
      <c r="I33" s="149">
        <v>0</v>
      </c>
      <c r="J33" s="41">
        <v>1</v>
      </c>
      <c r="K33" s="41">
        <v>0</v>
      </c>
      <c r="L33" s="41">
        <v>1</v>
      </c>
      <c r="M33" s="179"/>
      <c r="N33" s="179"/>
      <c r="O33" s="179"/>
      <c r="P33" s="195">
        <f>SUMIF(PACC!B:B,B33,PACC!O:O)</f>
        <v>0</v>
      </c>
    </row>
    <row r="34" spans="2:16" ht="67.5" customHeight="1">
      <c r="B34" s="41" t="s">
        <v>162</v>
      </c>
      <c r="C34" s="41" t="s">
        <v>163</v>
      </c>
      <c r="D34" s="41" t="s">
        <v>164</v>
      </c>
      <c r="E34" s="41" t="s">
        <v>194</v>
      </c>
      <c r="F34" s="41" t="s">
        <v>195</v>
      </c>
      <c r="G34" s="41">
        <v>0</v>
      </c>
      <c r="H34" s="66">
        <f t="shared" si="1"/>
        <v>1</v>
      </c>
      <c r="I34" s="149">
        <v>0</v>
      </c>
      <c r="J34" s="41">
        <v>1</v>
      </c>
      <c r="K34" s="41">
        <v>0</v>
      </c>
      <c r="L34" s="41">
        <v>0</v>
      </c>
      <c r="M34" s="41" t="s">
        <v>225</v>
      </c>
      <c r="N34" s="41" t="s">
        <v>226</v>
      </c>
      <c r="O34" s="41" t="s">
        <v>208</v>
      </c>
      <c r="P34" s="69">
        <f>SUMIF(PACC!B:B,B34,PACC!O:O)</f>
        <v>15000</v>
      </c>
    </row>
    <row r="35" spans="2:16" ht="75">
      <c r="B35" s="41" t="s">
        <v>165</v>
      </c>
      <c r="C35" s="41" t="s">
        <v>166</v>
      </c>
      <c r="D35" s="41" t="s">
        <v>167</v>
      </c>
      <c r="E35" s="41" t="s">
        <v>166</v>
      </c>
      <c r="F35" s="41" t="s">
        <v>196</v>
      </c>
      <c r="G35" s="41">
        <v>1</v>
      </c>
      <c r="H35" s="66">
        <f t="shared" si="1"/>
        <v>1</v>
      </c>
      <c r="I35" s="149">
        <v>0</v>
      </c>
      <c r="J35" s="41">
        <v>1</v>
      </c>
      <c r="K35" s="41">
        <v>0</v>
      </c>
      <c r="L35" s="41">
        <v>0</v>
      </c>
      <c r="M35" s="41" t="s">
        <v>227</v>
      </c>
      <c r="N35" s="41" t="s">
        <v>228</v>
      </c>
      <c r="O35" s="41" t="s">
        <v>209</v>
      </c>
      <c r="P35" s="69">
        <f>SUMIF(PACC!B:B,B35,PACC!O:O)</f>
        <v>0</v>
      </c>
    </row>
    <row r="36" spans="2:16" ht="75" customHeight="1">
      <c r="B36" s="178" t="s">
        <v>168</v>
      </c>
      <c r="C36" s="178" t="s">
        <v>169</v>
      </c>
      <c r="D36" s="178" t="s">
        <v>172</v>
      </c>
      <c r="E36" s="41" t="s">
        <v>197</v>
      </c>
      <c r="F36" s="41" t="s">
        <v>198</v>
      </c>
      <c r="G36" s="41">
        <v>80</v>
      </c>
      <c r="H36" s="41">
        <v>80</v>
      </c>
      <c r="I36" s="149">
        <v>75</v>
      </c>
      <c r="J36" s="41">
        <v>80</v>
      </c>
      <c r="K36" s="41">
        <v>85</v>
      </c>
      <c r="L36" s="41">
        <v>90</v>
      </c>
      <c r="M36" s="178" t="s">
        <v>229</v>
      </c>
      <c r="N36" s="178" t="s">
        <v>230</v>
      </c>
      <c r="O36" s="178" t="s">
        <v>133</v>
      </c>
      <c r="P36" s="194">
        <f>SUMIF(PACC!B:B,B36,PACC!O:O)</f>
        <v>0</v>
      </c>
    </row>
    <row r="37" spans="2:16" ht="45">
      <c r="B37" s="191"/>
      <c r="C37" s="191"/>
      <c r="D37" s="191"/>
      <c r="E37" s="41" t="s">
        <v>199</v>
      </c>
      <c r="F37" s="41" t="s">
        <v>200</v>
      </c>
      <c r="G37" s="41">
        <v>80</v>
      </c>
      <c r="H37" s="41">
        <v>80</v>
      </c>
      <c r="I37" s="149">
        <v>80</v>
      </c>
      <c r="J37" s="41">
        <v>80</v>
      </c>
      <c r="K37" s="41">
        <v>80</v>
      </c>
      <c r="L37" s="41">
        <v>80</v>
      </c>
      <c r="M37" s="191"/>
      <c r="N37" s="191"/>
      <c r="O37" s="191"/>
      <c r="P37" s="196">
        <f>SUMIF(PACC!B:B,B37,PACC!O:O)</f>
        <v>0</v>
      </c>
    </row>
    <row r="38" spans="2:16" ht="45">
      <c r="B38" s="191"/>
      <c r="C38" s="191"/>
      <c r="D38" s="191"/>
      <c r="E38" s="41" t="s">
        <v>201</v>
      </c>
      <c r="F38" s="41" t="s">
        <v>198</v>
      </c>
      <c r="G38" s="41">
        <v>80</v>
      </c>
      <c r="H38" s="41">
        <v>80</v>
      </c>
      <c r="I38" s="149">
        <v>80</v>
      </c>
      <c r="J38" s="41">
        <v>80</v>
      </c>
      <c r="K38" s="41">
        <v>80</v>
      </c>
      <c r="L38" s="41">
        <v>80</v>
      </c>
      <c r="M38" s="191"/>
      <c r="N38" s="191"/>
      <c r="O38" s="191"/>
      <c r="P38" s="196">
        <f>SUMIF(PACC!B:B,B38,PACC!O:O)</f>
        <v>0</v>
      </c>
    </row>
    <row r="39" spans="2:16" ht="45">
      <c r="B39" s="179"/>
      <c r="C39" s="179"/>
      <c r="D39" s="179"/>
      <c r="E39" s="41" t="s">
        <v>202</v>
      </c>
      <c r="F39" s="41" t="s">
        <v>198</v>
      </c>
      <c r="G39" s="41">
        <v>85</v>
      </c>
      <c r="H39" s="41">
        <v>85</v>
      </c>
      <c r="I39" s="149">
        <v>85</v>
      </c>
      <c r="J39" s="41">
        <v>85</v>
      </c>
      <c r="K39" s="41">
        <v>85</v>
      </c>
      <c r="L39" s="41">
        <v>85</v>
      </c>
      <c r="M39" s="179"/>
      <c r="N39" s="179"/>
      <c r="O39" s="179"/>
      <c r="P39" s="195">
        <f>SUMIF(PACC!B:B,B39,PACC!O:O)</f>
        <v>0</v>
      </c>
    </row>
    <row r="40" spans="2:16" ht="45">
      <c r="B40" s="41" t="s">
        <v>170</v>
      </c>
      <c r="C40" s="41" t="s">
        <v>171</v>
      </c>
      <c r="D40" s="41" t="s">
        <v>173</v>
      </c>
      <c r="E40" s="41" t="s">
        <v>129</v>
      </c>
      <c r="F40" s="41" t="s">
        <v>130</v>
      </c>
      <c r="G40" s="41">
        <v>0</v>
      </c>
      <c r="H40" s="66">
        <f t="shared" ref="H40" si="2">SUM(I40:L40)</f>
        <v>4</v>
      </c>
      <c r="I40" s="149">
        <v>1</v>
      </c>
      <c r="J40" s="41">
        <v>1</v>
      </c>
      <c r="K40" s="41">
        <v>1</v>
      </c>
      <c r="L40" s="41">
        <v>1</v>
      </c>
      <c r="M40" s="41" t="s">
        <v>141</v>
      </c>
      <c r="N40" s="41" t="s">
        <v>142</v>
      </c>
      <c r="O40" s="41" t="s">
        <v>43</v>
      </c>
      <c r="P40" s="42">
        <f>SUMIF(PACC!B:B,B40,PACC!O:O)</f>
        <v>388000</v>
      </c>
    </row>
    <row r="41" spans="2:16">
      <c r="B41" s="43"/>
      <c r="C41" s="43"/>
      <c r="D41" s="43"/>
      <c r="E41" s="43"/>
      <c r="F41" s="43"/>
      <c r="G41" s="43"/>
      <c r="H41" s="43"/>
      <c r="I41" s="43"/>
      <c r="J41" s="43"/>
      <c r="K41" s="43"/>
      <c r="L41" s="43"/>
      <c r="M41" s="43"/>
      <c r="N41" s="43"/>
      <c r="O41" s="43"/>
      <c r="P41" s="44"/>
    </row>
    <row r="42" spans="2:16" ht="15.75" thickBot="1"/>
    <row r="43" spans="2:16" ht="15.75" thickTop="1">
      <c r="B43" s="185" t="s">
        <v>289</v>
      </c>
      <c r="C43" s="186"/>
      <c r="D43" s="186"/>
      <c r="E43" s="186"/>
      <c r="F43" s="186"/>
      <c r="G43" s="186"/>
      <c r="H43" s="186"/>
      <c r="I43" s="186"/>
      <c r="J43" s="186"/>
      <c r="K43" s="186"/>
      <c r="L43" s="186"/>
      <c r="M43" s="186"/>
      <c r="N43" s="186"/>
      <c r="O43" s="186"/>
      <c r="P43" s="187"/>
    </row>
    <row r="44" spans="2:16" ht="15.75" thickBot="1">
      <c r="B44" s="188"/>
      <c r="C44" s="189"/>
      <c r="D44" s="189"/>
      <c r="E44" s="189"/>
      <c r="F44" s="189"/>
      <c r="G44" s="189"/>
      <c r="H44" s="189"/>
      <c r="I44" s="189"/>
      <c r="J44" s="189"/>
      <c r="K44" s="189"/>
      <c r="L44" s="189"/>
      <c r="M44" s="189"/>
      <c r="N44" s="189"/>
      <c r="O44" s="189"/>
      <c r="P44" s="190"/>
    </row>
    <row r="45" spans="2:16" ht="21" thickTop="1" thickBot="1">
      <c r="B45" s="26"/>
      <c r="C45" s="26"/>
      <c r="D45" s="26"/>
      <c r="E45" s="27"/>
      <c r="F45" s="27"/>
      <c r="G45" s="27"/>
      <c r="H45" s="27"/>
      <c r="I45" s="27"/>
      <c r="J45" s="27"/>
      <c r="K45" s="27"/>
      <c r="L45" s="27"/>
      <c r="M45" s="27"/>
      <c r="N45" s="28"/>
      <c r="O45" s="27"/>
      <c r="P45" s="28"/>
    </row>
    <row r="46" spans="2:16" ht="40.5" thickTop="1" thickBot="1">
      <c r="B46" s="29" t="s">
        <v>93</v>
      </c>
      <c r="C46" s="182" t="s">
        <v>94</v>
      </c>
      <c r="D46" s="183"/>
      <c r="E46" s="183"/>
      <c r="F46" s="183"/>
      <c r="G46" s="183"/>
      <c r="H46" s="183"/>
      <c r="I46" s="183"/>
      <c r="J46" s="183"/>
      <c r="K46" s="183"/>
      <c r="L46" s="184"/>
      <c r="M46" s="182" t="s">
        <v>95</v>
      </c>
      <c r="N46" s="184"/>
      <c r="O46" s="30"/>
      <c r="P46" s="31" t="s">
        <v>96</v>
      </c>
    </row>
    <row r="47" spans="2:16" ht="59.25" thickTop="1">
      <c r="B47" s="33" t="s">
        <v>97</v>
      </c>
      <c r="C47" s="34" t="s">
        <v>113</v>
      </c>
      <c r="D47" s="34" t="s">
        <v>114</v>
      </c>
      <c r="E47" s="35" t="s">
        <v>98</v>
      </c>
      <c r="F47" s="35" t="s">
        <v>99</v>
      </c>
      <c r="G47" s="35" t="s">
        <v>1741</v>
      </c>
      <c r="H47" s="36" t="s">
        <v>100</v>
      </c>
      <c r="I47" s="148" t="s">
        <v>101</v>
      </c>
      <c r="J47" s="37" t="s">
        <v>102</v>
      </c>
      <c r="K47" s="37" t="s">
        <v>103</v>
      </c>
      <c r="L47" s="37" t="s">
        <v>104</v>
      </c>
      <c r="M47" s="38" t="s">
        <v>105</v>
      </c>
      <c r="N47" s="39" t="s">
        <v>106</v>
      </c>
      <c r="O47" s="36" t="s">
        <v>107</v>
      </c>
      <c r="P47" s="40" t="s">
        <v>108</v>
      </c>
    </row>
    <row r="48" spans="2:16" ht="105">
      <c r="B48" s="41" t="s">
        <v>290</v>
      </c>
      <c r="C48" s="41" t="s">
        <v>291</v>
      </c>
      <c r="D48" s="41" t="s">
        <v>292</v>
      </c>
      <c r="E48" s="41" t="s">
        <v>309</v>
      </c>
      <c r="F48" s="41" t="s">
        <v>310</v>
      </c>
      <c r="G48" s="41">
        <v>100</v>
      </c>
      <c r="H48" s="41">
        <v>100</v>
      </c>
      <c r="I48" s="149">
        <v>100</v>
      </c>
      <c r="J48" s="41">
        <v>0</v>
      </c>
      <c r="K48" s="41">
        <v>100</v>
      </c>
      <c r="L48" s="41">
        <v>0</v>
      </c>
      <c r="M48" s="41" t="s">
        <v>326</v>
      </c>
      <c r="N48" s="41" t="s">
        <v>327</v>
      </c>
      <c r="O48" s="41" t="s">
        <v>321</v>
      </c>
      <c r="P48" s="42">
        <f>SUMIF(PACC!B:B,B48,PACC!O:O)</f>
        <v>19200</v>
      </c>
    </row>
    <row r="49" spans="2:17" ht="60">
      <c r="B49" s="41" t="s">
        <v>293</v>
      </c>
      <c r="C49" s="41" t="s">
        <v>294</v>
      </c>
      <c r="D49" s="41" t="s">
        <v>295</v>
      </c>
      <c r="E49" s="41" t="s">
        <v>311</v>
      </c>
      <c r="F49" s="41" t="s">
        <v>312</v>
      </c>
      <c r="G49" s="41">
        <v>0</v>
      </c>
      <c r="H49" s="41">
        <f>SUM(I49:L49)</f>
        <v>1</v>
      </c>
      <c r="I49" s="149">
        <v>1</v>
      </c>
      <c r="J49" s="41">
        <v>0</v>
      </c>
      <c r="K49" s="41">
        <v>0</v>
      </c>
      <c r="L49" s="41">
        <v>0</v>
      </c>
      <c r="M49" s="41" t="s">
        <v>328</v>
      </c>
      <c r="N49" s="41" t="s">
        <v>329</v>
      </c>
      <c r="O49" s="41" t="s">
        <v>322</v>
      </c>
      <c r="P49" s="42">
        <f>SUMIF(PACC!B:B,B49,PACC!O:O)</f>
        <v>3000</v>
      </c>
    </row>
    <row r="50" spans="2:17" ht="90" customHeight="1">
      <c r="B50" s="178" t="s">
        <v>296</v>
      </c>
      <c r="C50" s="178" t="s">
        <v>297</v>
      </c>
      <c r="D50" s="178" t="s">
        <v>298</v>
      </c>
      <c r="E50" s="41" t="s">
        <v>313</v>
      </c>
      <c r="F50" s="41" t="s">
        <v>314</v>
      </c>
      <c r="G50" s="41">
        <v>10</v>
      </c>
      <c r="H50" s="66">
        <f>SUM(I50:L50)</f>
        <v>10</v>
      </c>
      <c r="I50" s="149">
        <v>2</v>
      </c>
      <c r="J50" s="41">
        <v>3</v>
      </c>
      <c r="K50" s="41">
        <v>3</v>
      </c>
      <c r="L50" s="41">
        <v>2</v>
      </c>
      <c r="M50" s="178" t="s">
        <v>330</v>
      </c>
      <c r="N50" s="178" t="s">
        <v>331</v>
      </c>
      <c r="O50" s="178" t="s">
        <v>323</v>
      </c>
      <c r="P50" s="180">
        <f>SUMIF(PACC!B:B,B50,PACC!O:O)</f>
        <v>248700</v>
      </c>
    </row>
    <row r="51" spans="2:17" ht="45" customHeight="1">
      <c r="B51" s="179"/>
      <c r="C51" s="179"/>
      <c r="D51" s="179"/>
      <c r="E51" s="41" t="s">
        <v>316</v>
      </c>
      <c r="F51" s="41" t="s">
        <v>319</v>
      </c>
      <c r="G51" s="41">
        <v>100</v>
      </c>
      <c r="H51" s="41">
        <v>100</v>
      </c>
      <c r="I51" s="149">
        <v>25</v>
      </c>
      <c r="J51" s="41">
        <v>25</v>
      </c>
      <c r="K51" s="41">
        <v>25</v>
      </c>
      <c r="L51" s="41">
        <v>25</v>
      </c>
      <c r="M51" s="179"/>
      <c r="N51" s="179"/>
      <c r="O51" s="179"/>
      <c r="P51" s="181">
        <f>SUMIF(PACC!B:B,B51,PACC!O:O)</f>
        <v>0</v>
      </c>
    </row>
    <row r="52" spans="2:17" ht="47.25" customHeight="1">
      <c r="B52" s="41" t="s">
        <v>299</v>
      </c>
      <c r="C52" s="41" t="s">
        <v>300</v>
      </c>
      <c r="D52" s="41" t="s">
        <v>301</v>
      </c>
      <c r="E52" s="41" t="s">
        <v>316</v>
      </c>
      <c r="F52" s="41" t="s">
        <v>320</v>
      </c>
      <c r="G52" s="41">
        <v>100</v>
      </c>
      <c r="H52" s="41">
        <v>100</v>
      </c>
      <c r="I52" s="149">
        <v>0</v>
      </c>
      <c r="J52" s="41">
        <v>100</v>
      </c>
      <c r="K52" s="41">
        <v>0</v>
      </c>
      <c r="L52" s="41">
        <v>100</v>
      </c>
      <c r="M52" s="41" t="s">
        <v>332</v>
      </c>
      <c r="N52" s="41" t="s">
        <v>333</v>
      </c>
      <c r="O52" s="41" t="s">
        <v>324</v>
      </c>
      <c r="P52" s="42" cm="1">
        <f t="array" ref="P52">SUMIF(PACC!B:B,B52,PACC!O:O)+SUM(SUMIFS(PRESUPUESTO!E:E,PRESUPUESTO!C:C,{"2.1.2.2.06";"2.1.2.2.09";"2.1.2.2.10"}))</f>
        <v>22642385</v>
      </c>
      <c r="Q52" s="130" cm="1">
        <f t="array" ref="Q52">SUM(SUMIFS(PRESUPUESTO!E:E,PRESUPUESTO!C:C,{"2.1.2.2.06";"2.1.2.2.09";"2.1.2.2.10"}))</f>
        <v>22602545</v>
      </c>
    </row>
    <row r="53" spans="2:17" ht="41.25" customHeight="1">
      <c r="B53" s="41" t="s">
        <v>302</v>
      </c>
      <c r="C53" s="41" t="s">
        <v>303</v>
      </c>
      <c r="D53" s="41" t="s">
        <v>304</v>
      </c>
      <c r="E53" s="41" t="s">
        <v>315</v>
      </c>
      <c r="F53" s="41" t="s">
        <v>315</v>
      </c>
      <c r="G53" s="41">
        <v>13</v>
      </c>
      <c r="H53" s="66">
        <f>SUM(I53:L53)</f>
        <v>13</v>
      </c>
      <c r="I53" s="149">
        <v>3</v>
      </c>
      <c r="J53" s="41">
        <v>3</v>
      </c>
      <c r="K53" s="41">
        <v>3</v>
      </c>
      <c r="L53" s="41">
        <v>4</v>
      </c>
      <c r="M53" s="41" t="s">
        <v>334</v>
      </c>
      <c r="N53" s="41" t="s">
        <v>335</v>
      </c>
      <c r="O53" s="41" t="s">
        <v>325</v>
      </c>
      <c r="P53" s="42" cm="1">
        <f t="array" ref="P53">SUMIF(PACC!B:B,B53,PACC!O:O)+SUM(SUMIFS(PRESUPUESTO!E:E,PRESUPUESTO!C:C,{"2.1.1.1.01";"2.1.1.2.04";"2.1.1.2.08";"2.1.1.2.11";"2.1.1.3.01";"2.1.1.4.01";"2.1.1.5.04";"2.1.2.2.05";"2.1.5.1.01";"2.1.5.2.01";"2.1.5.3.01"}))</f>
        <v>163681442</v>
      </c>
      <c r="Q53" s="130" cm="1">
        <f t="array" ref="Q53">SUM(SUMIFS(PRESUPUESTO!E:E,PRESUPUESTO!C:C,{"2.1.1.1.01";"2.1.1.2.04";"2.1.1.2.08";"2.1.1.2.11";"2.1.1.3.01";"2.1.1.4.01";"2.1.1.5.04";"2.1.2.2.05";"2.1.5.1.01";"2.1.5.2.01";"2.1.5.3.01"}))</f>
        <v>163193722</v>
      </c>
    </row>
    <row r="54" spans="2:17" ht="45">
      <c r="B54" s="41" t="s">
        <v>305</v>
      </c>
      <c r="C54" s="41" t="s">
        <v>306</v>
      </c>
      <c r="D54" s="41" t="s">
        <v>307</v>
      </c>
      <c r="E54" s="41" t="s">
        <v>316</v>
      </c>
      <c r="F54" s="41" t="s">
        <v>317</v>
      </c>
      <c r="G54" s="41">
        <v>100</v>
      </c>
      <c r="H54" s="41">
        <v>100</v>
      </c>
      <c r="I54" s="149">
        <v>100</v>
      </c>
      <c r="J54" s="41">
        <v>100</v>
      </c>
      <c r="K54" s="41">
        <v>100</v>
      </c>
      <c r="L54" s="41">
        <v>100</v>
      </c>
      <c r="M54" s="41" t="s">
        <v>336</v>
      </c>
      <c r="N54" s="41" t="s">
        <v>337</v>
      </c>
      <c r="O54" s="41" t="s">
        <v>325</v>
      </c>
      <c r="P54" s="42">
        <f>SUMIF(PACC!B:B,B54,PACC!O:O)+SUMIF(PRESUPUESTO!C:C,"2.1.1.5.03",PRESUPUESTO!E:E)</f>
        <v>1139415</v>
      </c>
      <c r="Q54" s="130">
        <f>SUMIF(PRESUPUESTO!C:C,"2.1.1.5.03",PRESUPUESTO!E:E)</f>
        <v>1109415</v>
      </c>
    </row>
    <row r="55" spans="2:17" ht="45">
      <c r="B55" s="41" t="s">
        <v>308</v>
      </c>
      <c r="C55" s="41" t="s">
        <v>121</v>
      </c>
      <c r="D55" s="41" t="s">
        <v>122</v>
      </c>
      <c r="E55" s="41" t="s">
        <v>129</v>
      </c>
      <c r="F55" s="41" t="s">
        <v>318</v>
      </c>
      <c r="G55" s="41">
        <v>0</v>
      </c>
      <c r="H55" s="66">
        <f>SUM(I55:L55)</f>
        <v>4</v>
      </c>
      <c r="I55" s="149">
        <v>1</v>
      </c>
      <c r="J55" s="41">
        <v>1</v>
      </c>
      <c r="K55" s="41">
        <v>1</v>
      </c>
      <c r="L55" s="41">
        <v>1</v>
      </c>
      <c r="M55" s="41" t="s">
        <v>141</v>
      </c>
      <c r="N55" s="41" t="s">
        <v>142</v>
      </c>
      <c r="O55" s="41" t="s">
        <v>43</v>
      </c>
      <c r="P55" s="42">
        <f>SUMIF(PACC!B:B,B55,PACC!O:O)</f>
        <v>1870634</v>
      </c>
    </row>
    <row r="57" spans="2:17" ht="15.75" thickBot="1"/>
    <row r="58" spans="2:17" ht="15.75" thickTop="1">
      <c r="B58" s="185" t="s">
        <v>338</v>
      </c>
      <c r="C58" s="186"/>
      <c r="D58" s="186"/>
      <c r="E58" s="186"/>
      <c r="F58" s="186"/>
      <c r="G58" s="186"/>
      <c r="H58" s="186"/>
      <c r="I58" s="186"/>
      <c r="J58" s="186"/>
      <c r="K58" s="186"/>
      <c r="L58" s="186"/>
      <c r="M58" s="186"/>
      <c r="N58" s="186"/>
      <c r="O58" s="186"/>
      <c r="P58" s="187"/>
    </row>
    <row r="59" spans="2:17" ht="15.75" thickBot="1">
      <c r="B59" s="188"/>
      <c r="C59" s="189"/>
      <c r="D59" s="189"/>
      <c r="E59" s="189"/>
      <c r="F59" s="189"/>
      <c r="G59" s="189"/>
      <c r="H59" s="189"/>
      <c r="I59" s="189"/>
      <c r="J59" s="189"/>
      <c r="K59" s="189"/>
      <c r="L59" s="189"/>
      <c r="M59" s="189"/>
      <c r="N59" s="189"/>
      <c r="O59" s="189"/>
      <c r="P59" s="190"/>
    </row>
    <row r="60" spans="2:17" ht="21" thickTop="1" thickBot="1">
      <c r="B60" s="26"/>
      <c r="C60" s="26"/>
      <c r="D60" s="26"/>
      <c r="E60" s="27"/>
      <c r="F60" s="27"/>
      <c r="G60" s="27"/>
      <c r="H60" s="27"/>
      <c r="I60" s="27"/>
      <c r="J60" s="27"/>
      <c r="K60" s="27"/>
      <c r="L60" s="27"/>
      <c r="M60" s="27"/>
      <c r="N60" s="28"/>
      <c r="O60" s="27"/>
      <c r="P60" s="28"/>
    </row>
    <row r="61" spans="2:17" ht="40.5" thickTop="1" thickBot="1">
      <c r="B61" s="29" t="s">
        <v>93</v>
      </c>
      <c r="C61" s="182" t="s">
        <v>94</v>
      </c>
      <c r="D61" s="183"/>
      <c r="E61" s="183"/>
      <c r="F61" s="183"/>
      <c r="G61" s="183"/>
      <c r="H61" s="183"/>
      <c r="I61" s="183"/>
      <c r="J61" s="183"/>
      <c r="K61" s="183"/>
      <c r="L61" s="184"/>
      <c r="M61" s="182" t="s">
        <v>95</v>
      </c>
      <c r="N61" s="184"/>
      <c r="O61" s="30"/>
      <c r="P61" s="31" t="s">
        <v>96</v>
      </c>
    </row>
    <row r="62" spans="2:17" ht="59.25" thickTop="1">
      <c r="B62" s="33" t="s">
        <v>97</v>
      </c>
      <c r="C62" s="34" t="s">
        <v>113</v>
      </c>
      <c r="D62" s="34" t="s">
        <v>114</v>
      </c>
      <c r="E62" s="35" t="s">
        <v>98</v>
      </c>
      <c r="F62" s="35" t="s">
        <v>99</v>
      </c>
      <c r="G62" s="35" t="s">
        <v>1741</v>
      </c>
      <c r="H62" s="36" t="s">
        <v>100</v>
      </c>
      <c r="I62" s="148" t="s">
        <v>101</v>
      </c>
      <c r="J62" s="37" t="s">
        <v>102</v>
      </c>
      <c r="K62" s="37" t="s">
        <v>103</v>
      </c>
      <c r="L62" s="37" t="s">
        <v>104</v>
      </c>
      <c r="M62" s="38" t="s">
        <v>105</v>
      </c>
      <c r="N62" s="39" t="s">
        <v>106</v>
      </c>
      <c r="O62" s="36" t="s">
        <v>107</v>
      </c>
      <c r="P62" s="40" t="s">
        <v>108</v>
      </c>
    </row>
    <row r="63" spans="2:17" ht="90" customHeight="1">
      <c r="B63" s="193" t="s">
        <v>339</v>
      </c>
      <c r="C63" s="193" t="s">
        <v>340</v>
      </c>
      <c r="D63" s="193" t="s">
        <v>341</v>
      </c>
      <c r="E63" s="41" t="s">
        <v>352</v>
      </c>
      <c r="F63" s="41" t="s">
        <v>353</v>
      </c>
      <c r="G63" s="41">
        <v>0</v>
      </c>
      <c r="H63" s="66">
        <f>SUM(I63:L63)</f>
        <v>4</v>
      </c>
      <c r="I63" s="149">
        <v>1</v>
      </c>
      <c r="J63" s="41">
        <v>1</v>
      </c>
      <c r="K63" s="41">
        <v>1</v>
      </c>
      <c r="L63" s="41">
        <v>1</v>
      </c>
      <c r="M63" s="193" t="s">
        <v>326</v>
      </c>
      <c r="N63" s="193" t="s">
        <v>327</v>
      </c>
      <c r="O63" s="178" t="s">
        <v>373</v>
      </c>
      <c r="P63" s="180">
        <f>SUMIF(PACC!B:B,B63,PACC!O:O)</f>
        <v>24890</v>
      </c>
    </row>
    <row r="64" spans="2:17" ht="90" customHeight="1">
      <c r="B64" s="193"/>
      <c r="C64" s="193"/>
      <c r="D64" s="193"/>
      <c r="E64" s="41" t="s">
        <v>354</v>
      </c>
      <c r="F64" s="41" t="s">
        <v>355</v>
      </c>
      <c r="G64" s="41">
        <v>0</v>
      </c>
      <c r="H64" s="67">
        <v>100</v>
      </c>
      <c r="I64" s="149">
        <v>100</v>
      </c>
      <c r="J64" s="41">
        <v>100</v>
      </c>
      <c r="K64" s="41">
        <v>100</v>
      </c>
      <c r="L64" s="41">
        <v>100</v>
      </c>
      <c r="M64" s="193"/>
      <c r="N64" s="193"/>
      <c r="O64" s="191"/>
      <c r="P64" s="192">
        <f>SUMIF(PACC!B:B,B64,PACC!O:O)</f>
        <v>0</v>
      </c>
    </row>
    <row r="65" spans="2:16" ht="90" customHeight="1">
      <c r="B65" s="193"/>
      <c r="C65" s="193"/>
      <c r="D65" s="193"/>
      <c r="E65" s="41" t="s">
        <v>356</v>
      </c>
      <c r="F65" s="41" t="s">
        <v>357</v>
      </c>
      <c r="G65" s="41">
        <v>0</v>
      </c>
      <c r="H65" s="67">
        <v>100</v>
      </c>
      <c r="I65" s="149">
        <v>100</v>
      </c>
      <c r="J65" s="41">
        <v>100</v>
      </c>
      <c r="K65" s="41">
        <v>100</v>
      </c>
      <c r="L65" s="41">
        <v>100</v>
      </c>
      <c r="M65" s="193"/>
      <c r="N65" s="193"/>
      <c r="O65" s="179"/>
      <c r="P65" s="181">
        <f>SUMIF(PACC!B:B,B65,PACC!O:O)</f>
        <v>0</v>
      </c>
    </row>
    <row r="66" spans="2:16" ht="95.25" customHeight="1">
      <c r="B66" s="41" t="s">
        <v>342</v>
      </c>
      <c r="C66" s="41" t="s">
        <v>343</v>
      </c>
      <c r="D66" s="41" t="s">
        <v>349</v>
      </c>
      <c r="E66" s="41" t="s">
        <v>358</v>
      </c>
      <c r="F66" s="41" t="s">
        <v>359</v>
      </c>
      <c r="G66" s="41">
        <v>0</v>
      </c>
      <c r="H66" s="41">
        <v>4</v>
      </c>
      <c r="I66" s="149">
        <v>1</v>
      </c>
      <c r="J66" s="41">
        <v>1</v>
      </c>
      <c r="K66" s="41">
        <v>1</v>
      </c>
      <c r="L66" s="41">
        <v>1</v>
      </c>
      <c r="M66" s="41" t="s">
        <v>371</v>
      </c>
      <c r="N66" s="41" t="s">
        <v>372</v>
      </c>
      <c r="O66" s="41" t="s">
        <v>375</v>
      </c>
      <c r="P66" s="42">
        <f>SUMIF(PACC!B:B,B66,PACC!O:O)</f>
        <v>600</v>
      </c>
    </row>
    <row r="67" spans="2:16" ht="90">
      <c r="B67" s="41" t="s">
        <v>344</v>
      </c>
      <c r="C67" s="41" t="s">
        <v>345</v>
      </c>
      <c r="D67" s="41" t="s">
        <v>350</v>
      </c>
      <c r="E67" s="41" t="s">
        <v>360</v>
      </c>
      <c r="F67" s="41" t="s">
        <v>361</v>
      </c>
      <c r="G67" s="41">
        <v>0</v>
      </c>
      <c r="H67" s="41">
        <v>100</v>
      </c>
      <c r="I67" s="149">
        <v>100</v>
      </c>
      <c r="J67" s="41">
        <v>100</v>
      </c>
      <c r="K67" s="41">
        <v>100</v>
      </c>
      <c r="L67" s="41">
        <v>100</v>
      </c>
      <c r="M67" s="41" t="s">
        <v>285</v>
      </c>
      <c r="N67" s="41" t="s">
        <v>374</v>
      </c>
      <c r="O67" s="41" t="s">
        <v>376</v>
      </c>
      <c r="P67" s="69">
        <f>SUMIF(PACC!B:B,B67,PACC!O:O)</f>
        <v>0</v>
      </c>
    </row>
    <row r="68" spans="2:16" ht="90" customHeight="1">
      <c r="B68" s="178" t="s">
        <v>346</v>
      </c>
      <c r="C68" s="178" t="s">
        <v>347</v>
      </c>
      <c r="D68" s="178" t="s">
        <v>351</v>
      </c>
      <c r="E68" s="41" t="s">
        <v>362</v>
      </c>
      <c r="F68" s="41" t="s">
        <v>363</v>
      </c>
      <c r="G68" s="41">
        <v>0</v>
      </c>
      <c r="H68" s="66">
        <f t="shared" ref="H68:H72" si="3">SUM(I68:L68)</f>
        <v>1</v>
      </c>
      <c r="I68" s="149">
        <v>0</v>
      </c>
      <c r="J68" s="41">
        <v>0</v>
      </c>
      <c r="K68" s="41">
        <v>0</v>
      </c>
      <c r="L68" s="41">
        <v>1</v>
      </c>
      <c r="M68" s="178" t="s">
        <v>285</v>
      </c>
      <c r="N68" s="178" t="s">
        <v>374</v>
      </c>
      <c r="O68" s="178" t="s">
        <v>377</v>
      </c>
      <c r="P68" s="180">
        <f>SUMIF(PACC!B:B,B68,PACC!O:O)</f>
        <v>30000</v>
      </c>
    </row>
    <row r="69" spans="2:16" ht="75" customHeight="1">
      <c r="B69" s="191"/>
      <c r="C69" s="191"/>
      <c r="D69" s="191"/>
      <c r="E69" s="41" t="s">
        <v>364</v>
      </c>
      <c r="F69" s="41" t="s">
        <v>365</v>
      </c>
      <c r="G69" s="41">
        <v>0</v>
      </c>
      <c r="H69" s="66">
        <f t="shared" si="3"/>
        <v>1</v>
      </c>
      <c r="I69" s="149">
        <v>0</v>
      </c>
      <c r="J69" s="41">
        <v>0</v>
      </c>
      <c r="K69" s="41">
        <v>1</v>
      </c>
      <c r="L69" s="41">
        <v>0</v>
      </c>
      <c r="M69" s="191"/>
      <c r="N69" s="191"/>
      <c r="O69" s="191"/>
      <c r="P69" s="192">
        <f>SUMIF(PACC!B:B,B69,PACC!O:O)</f>
        <v>0</v>
      </c>
    </row>
    <row r="70" spans="2:16" ht="75" customHeight="1">
      <c r="B70" s="191"/>
      <c r="C70" s="191"/>
      <c r="D70" s="191"/>
      <c r="E70" s="41" t="s">
        <v>366</v>
      </c>
      <c r="F70" s="41" t="s">
        <v>367</v>
      </c>
      <c r="G70" s="41">
        <v>0</v>
      </c>
      <c r="H70" s="66">
        <f t="shared" si="3"/>
        <v>4</v>
      </c>
      <c r="I70" s="149">
        <v>1</v>
      </c>
      <c r="J70" s="41">
        <v>1</v>
      </c>
      <c r="K70" s="41">
        <v>1</v>
      </c>
      <c r="L70" s="41">
        <v>1</v>
      </c>
      <c r="M70" s="191"/>
      <c r="N70" s="191"/>
      <c r="O70" s="191"/>
      <c r="P70" s="192">
        <f>SUMIF(PACC!B:B,B70,PACC!O:O)</f>
        <v>0</v>
      </c>
    </row>
    <row r="71" spans="2:16" ht="75" customHeight="1">
      <c r="B71" s="179"/>
      <c r="C71" s="179"/>
      <c r="D71" s="179"/>
      <c r="E71" s="41" t="s">
        <v>368</v>
      </c>
      <c r="F71" s="41" t="s">
        <v>369</v>
      </c>
      <c r="G71" s="41">
        <v>0</v>
      </c>
      <c r="H71" s="66">
        <f t="shared" si="3"/>
        <v>1</v>
      </c>
      <c r="I71" s="149">
        <v>0</v>
      </c>
      <c r="J71" s="41">
        <v>1</v>
      </c>
      <c r="K71" s="41">
        <v>0</v>
      </c>
      <c r="L71" s="41">
        <v>0</v>
      </c>
      <c r="M71" s="179"/>
      <c r="N71" s="179"/>
      <c r="O71" s="179"/>
      <c r="P71" s="181">
        <f>SUMIF(PACC!B:B,B71,PACC!O:O)</f>
        <v>0</v>
      </c>
    </row>
    <row r="72" spans="2:16" ht="61.5" customHeight="1">
      <c r="B72" s="41" t="s">
        <v>348</v>
      </c>
      <c r="C72" s="41" t="s">
        <v>121</v>
      </c>
      <c r="D72" s="41" t="s">
        <v>122</v>
      </c>
      <c r="E72" s="41" t="s">
        <v>129</v>
      </c>
      <c r="F72" s="41" t="s">
        <v>370</v>
      </c>
      <c r="G72" s="41">
        <v>0</v>
      </c>
      <c r="H72" s="66">
        <f t="shared" si="3"/>
        <v>4</v>
      </c>
      <c r="I72" s="149">
        <v>1</v>
      </c>
      <c r="J72" s="41">
        <v>1</v>
      </c>
      <c r="K72" s="41">
        <v>1</v>
      </c>
      <c r="L72" s="41">
        <v>1</v>
      </c>
      <c r="M72" s="41" t="s">
        <v>141</v>
      </c>
      <c r="N72" s="41" t="s">
        <v>142</v>
      </c>
      <c r="O72" s="41" t="s">
        <v>378</v>
      </c>
      <c r="P72" s="42">
        <f>SUMIF(PACC!B:B,B72,PACC!O:O)</f>
        <v>83000</v>
      </c>
    </row>
    <row r="74" spans="2:16" ht="15.75" thickBot="1"/>
    <row r="75" spans="2:16" ht="15.75" thickTop="1">
      <c r="B75" s="185" t="s">
        <v>379</v>
      </c>
      <c r="C75" s="186"/>
      <c r="D75" s="186"/>
      <c r="E75" s="186"/>
      <c r="F75" s="186"/>
      <c r="G75" s="186"/>
      <c r="H75" s="186"/>
      <c r="I75" s="186"/>
      <c r="J75" s="186"/>
      <c r="K75" s="186"/>
      <c r="L75" s="186"/>
      <c r="M75" s="186"/>
      <c r="N75" s="186"/>
      <c r="O75" s="186"/>
      <c r="P75" s="187"/>
    </row>
    <row r="76" spans="2:16" ht="15.75" thickBot="1">
      <c r="B76" s="188"/>
      <c r="C76" s="189"/>
      <c r="D76" s="189"/>
      <c r="E76" s="189"/>
      <c r="F76" s="189"/>
      <c r="G76" s="189"/>
      <c r="H76" s="189"/>
      <c r="I76" s="189"/>
      <c r="J76" s="189"/>
      <c r="K76" s="189"/>
      <c r="L76" s="189"/>
      <c r="M76" s="189"/>
      <c r="N76" s="189"/>
      <c r="O76" s="189"/>
      <c r="P76" s="190"/>
    </row>
    <row r="77" spans="2:16" ht="21" thickTop="1" thickBot="1">
      <c r="B77" s="26"/>
      <c r="C77" s="26"/>
      <c r="D77" s="26"/>
      <c r="E77" s="27"/>
      <c r="F77" s="27"/>
      <c r="G77" s="27"/>
      <c r="H77" s="27"/>
      <c r="I77" s="27"/>
      <c r="J77" s="27"/>
      <c r="K77" s="27"/>
      <c r="L77" s="27"/>
      <c r="M77" s="27"/>
      <c r="N77" s="28"/>
      <c r="O77" s="27"/>
      <c r="P77" s="28"/>
    </row>
    <row r="78" spans="2:16" ht="40.5" thickTop="1" thickBot="1">
      <c r="B78" s="29" t="s">
        <v>93</v>
      </c>
      <c r="C78" s="182" t="s">
        <v>94</v>
      </c>
      <c r="D78" s="183"/>
      <c r="E78" s="183"/>
      <c r="F78" s="183"/>
      <c r="G78" s="183"/>
      <c r="H78" s="183"/>
      <c r="I78" s="183"/>
      <c r="J78" s="183"/>
      <c r="K78" s="183"/>
      <c r="L78" s="184"/>
      <c r="M78" s="182" t="s">
        <v>95</v>
      </c>
      <c r="N78" s="184"/>
      <c r="O78" s="30"/>
      <c r="P78" s="31" t="s">
        <v>96</v>
      </c>
    </row>
    <row r="79" spans="2:16" ht="59.25" thickTop="1">
      <c r="B79" s="33" t="s">
        <v>97</v>
      </c>
      <c r="C79" s="34" t="s">
        <v>113</v>
      </c>
      <c r="D79" s="34" t="s">
        <v>114</v>
      </c>
      <c r="E79" s="35" t="s">
        <v>98</v>
      </c>
      <c r="F79" s="35" t="s">
        <v>99</v>
      </c>
      <c r="G79" s="35" t="s">
        <v>1741</v>
      </c>
      <c r="H79" s="36" t="s">
        <v>100</v>
      </c>
      <c r="I79" s="148" t="s">
        <v>101</v>
      </c>
      <c r="J79" s="37" t="s">
        <v>102</v>
      </c>
      <c r="K79" s="37" t="s">
        <v>103</v>
      </c>
      <c r="L79" s="37" t="s">
        <v>104</v>
      </c>
      <c r="M79" s="38" t="s">
        <v>105</v>
      </c>
      <c r="N79" s="39" t="s">
        <v>106</v>
      </c>
      <c r="O79" s="36" t="s">
        <v>107</v>
      </c>
      <c r="P79" s="40" t="s">
        <v>108</v>
      </c>
    </row>
    <row r="80" spans="2:16" ht="75" customHeight="1">
      <c r="B80" s="178" t="s">
        <v>380</v>
      </c>
      <c r="C80" s="178" t="s">
        <v>381</v>
      </c>
      <c r="D80" s="178" t="s">
        <v>382</v>
      </c>
      <c r="E80" s="41" t="s">
        <v>398</v>
      </c>
      <c r="F80" s="41" t="s">
        <v>399</v>
      </c>
      <c r="G80" s="41">
        <v>0</v>
      </c>
      <c r="H80" s="41">
        <v>100</v>
      </c>
      <c r="I80" s="149">
        <v>25</v>
      </c>
      <c r="J80" s="41">
        <v>25</v>
      </c>
      <c r="K80" s="41">
        <v>25</v>
      </c>
      <c r="L80" s="41">
        <v>25</v>
      </c>
      <c r="M80" s="178" t="s">
        <v>414</v>
      </c>
      <c r="N80" s="178" t="s">
        <v>415</v>
      </c>
      <c r="O80" s="178" t="s">
        <v>410</v>
      </c>
      <c r="P80" s="180">
        <f>SUMIF(PACC!B:B,B80,PACC!O:O)</f>
        <v>5840</v>
      </c>
    </row>
    <row r="81" spans="2:16" ht="45">
      <c r="B81" s="179"/>
      <c r="C81" s="179"/>
      <c r="D81" s="179"/>
      <c r="E81" s="41" t="s">
        <v>400</v>
      </c>
      <c r="F81" s="41" t="s">
        <v>401</v>
      </c>
      <c r="G81" s="41">
        <v>0</v>
      </c>
      <c r="H81" s="41">
        <v>90</v>
      </c>
      <c r="I81" s="149">
        <v>80</v>
      </c>
      <c r="J81" s="41">
        <v>80</v>
      </c>
      <c r="K81" s="41">
        <v>80</v>
      </c>
      <c r="L81" s="41">
        <v>80</v>
      </c>
      <c r="M81" s="179"/>
      <c r="N81" s="179"/>
      <c r="O81" s="179"/>
      <c r="P81" s="181">
        <f>SUMIF(PACC!B:B,B81,PACC!O:O)</f>
        <v>0</v>
      </c>
    </row>
    <row r="82" spans="2:16" ht="60">
      <c r="B82" s="41" t="s">
        <v>383</v>
      </c>
      <c r="C82" s="41" t="s">
        <v>384</v>
      </c>
      <c r="D82" s="41" t="s">
        <v>385</v>
      </c>
      <c r="E82" s="41" t="s">
        <v>424</v>
      </c>
      <c r="F82" s="41" t="s">
        <v>425</v>
      </c>
      <c r="G82" s="41">
        <v>0</v>
      </c>
      <c r="H82" s="41">
        <v>100</v>
      </c>
      <c r="I82" s="149">
        <v>25</v>
      </c>
      <c r="J82" s="41">
        <v>25</v>
      </c>
      <c r="K82" s="41">
        <v>25</v>
      </c>
      <c r="L82" s="41">
        <v>25</v>
      </c>
      <c r="M82" s="41" t="s">
        <v>416</v>
      </c>
      <c r="N82" s="41" t="s">
        <v>417</v>
      </c>
      <c r="O82" s="41" t="s">
        <v>426</v>
      </c>
      <c r="P82" s="42">
        <f>SUMIF(PACC!B:B,B82,PACC!O:O)</f>
        <v>826834</v>
      </c>
    </row>
    <row r="83" spans="2:16" ht="60">
      <c r="B83" s="41" t="s">
        <v>386</v>
      </c>
      <c r="C83" s="41" t="s">
        <v>387</v>
      </c>
      <c r="D83" s="41" t="s">
        <v>388</v>
      </c>
      <c r="E83" s="41" t="s">
        <v>402</v>
      </c>
      <c r="F83" s="41" t="s">
        <v>403</v>
      </c>
      <c r="G83" s="41">
        <v>0</v>
      </c>
      <c r="H83" s="41">
        <v>100</v>
      </c>
      <c r="I83" s="149">
        <v>20</v>
      </c>
      <c r="J83" s="41">
        <v>0</v>
      </c>
      <c r="K83" s="41">
        <v>0</v>
      </c>
      <c r="L83" s="41">
        <v>80</v>
      </c>
      <c r="M83" s="41" t="s">
        <v>418</v>
      </c>
      <c r="N83" s="41" t="s">
        <v>419</v>
      </c>
      <c r="O83" s="41" t="s">
        <v>411</v>
      </c>
      <c r="P83" s="42">
        <f>SUMIF(PACC!B:B,B83,PACC!O:O)</f>
        <v>160</v>
      </c>
    </row>
    <row r="84" spans="2:16" ht="60">
      <c r="B84" s="41" t="s">
        <v>389</v>
      </c>
      <c r="C84" s="41" t="s">
        <v>390</v>
      </c>
      <c r="D84" s="41" t="s">
        <v>391</v>
      </c>
      <c r="E84" s="41" t="s">
        <v>404</v>
      </c>
      <c r="F84" s="41" t="s">
        <v>405</v>
      </c>
      <c r="G84" s="41">
        <v>0</v>
      </c>
      <c r="H84" s="41">
        <v>100</v>
      </c>
      <c r="I84" s="149">
        <v>20</v>
      </c>
      <c r="J84" s="41">
        <v>30</v>
      </c>
      <c r="K84" s="41">
        <v>25</v>
      </c>
      <c r="L84" s="41">
        <v>25</v>
      </c>
      <c r="M84" s="41" t="s">
        <v>416</v>
      </c>
      <c r="N84" s="41" t="s">
        <v>417</v>
      </c>
      <c r="O84" s="41" t="s">
        <v>411</v>
      </c>
      <c r="P84" s="42">
        <f>SUMIF(PACC!B:B,B84,PACC!O:O)</f>
        <v>300</v>
      </c>
    </row>
    <row r="85" spans="2:16" ht="150">
      <c r="B85" s="41" t="s">
        <v>392</v>
      </c>
      <c r="C85" s="41" t="s">
        <v>393</v>
      </c>
      <c r="D85" s="41" t="s">
        <v>394</v>
      </c>
      <c r="E85" s="41" t="s">
        <v>406</v>
      </c>
      <c r="F85" s="41" t="s">
        <v>407</v>
      </c>
      <c r="G85" s="41">
        <v>0</v>
      </c>
      <c r="H85" s="41">
        <v>100</v>
      </c>
      <c r="I85" s="149">
        <v>0</v>
      </c>
      <c r="J85" s="41">
        <v>0</v>
      </c>
      <c r="K85" s="41">
        <v>0</v>
      </c>
      <c r="L85" s="41">
        <v>100</v>
      </c>
      <c r="M85" s="41" t="s">
        <v>420</v>
      </c>
      <c r="N85" s="41" t="s">
        <v>421</v>
      </c>
      <c r="O85" s="41" t="s">
        <v>412</v>
      </c>
      <c r="P85" s="70">
        <f>SUMIF(PACC!B:B,B85,PACC!O:O)</f>
        <v>2761200</v>
      </c>
    </row>
    <row r="86" spans="2:16" ht="120">
      <c r="B86" s="41" t="s">
        <v>395</v>
      </c>
      <c r="C86" s="41" t="s">
        <v>396</v>
      </c>
      <c r="D86" s="41" t="s">
        <v>397</v>
      </c>
      <c r="E86" s="41" t="s">
        <v>408</v>
      </c>
      <c r="F86" s="41" t="s">
        <v>409</v>
      </c>
      <c r="G86" s="41">
        <v>0</v>
      </c>
      <c r="H86" s="41">
        <v>90</v>
      </c>
      <c r="I86" s="149">
        <v>0</v>
      </c>
      <c r="J86" s="41">
        <v>0</v>
      </c>
      <c r="K86" s="41">
        <v>0</v>
      </c>
      <c r="L86" s="41">
        <v>90</v>
      </c>
      <c r="M86" s="41" t="s">
        <v>422</v>
      </c>
      <c r="N86" s="41" t="s">
        <v>423</v>
      </c>
      <c r="O86" s="41" t="s">
        <v>413</v>
      </c>
      <c r="P86" s="42">
        <f>SUMIF(PACC!B:B,B86,PACC!O:O)</f>
        <v>2120</v>
      </c>
    </row>
    <row r="88" spans="2:16" ht="15.75" thickBot="1"/>
    <row r="89" spans="2:16" ht="15.75" thickTop="1">
      <c r="B89" s="185" t="s">
        <v>427</v>
      </c>
      <c r="C89" s="186"/>
      <c r="D89" s="186"/>
      <c r="E89" s="186"/>
      <c r="F89" s="186"/>
      <c r="G89" s="186"/>
      <c r="H89" s="186"/>
      <c r="I89" s="186"/>
      <c r="J89" s="186"/>
      <c r="K89" s="186"/>
      <c r="L89" s="186"/>
      <c r="M89" s="186"/>
      <c r="N89" s="186"/>
      <c r="O89" s="186"/>
      <c r="P89" s="187"/>
    </row>
    <row r="90" spans="2:16" ht="15.75" thickBot="1">
      <c r="B90" s="188"/>
      <c r="C90" s="189"/>
      <c r="D90" s="189"/>
      <c r="E90" s="189"/>
      <c r="F90" s="189"/>
      <c r="G90" s="189"/>
      <c r="H90" s="189"/>
      <c r="I90" s="189"/>
      <c r="J90" s="189"/>
      <c r="K90" s="189"/>
      <c r="L90" s="189"/>
      <c r="M90" s="189"/>
      <c r="N90" s="189"/>
      <c r="O90" s="189"/>
      <c r="P90" s="190"/>
    </row>
    <row r="91" spans="2:16" ht="21" thickTop="1" thickBot="1">
      <c r="B91" s="26"/>
      <c r="C91" s="26"/>
      <c r="D91" s="26"/>
      <c r="E91" s="27"/>
      <c r="F91" s="27"/>
      <c r="G91" s="27"/>
      <c r="H91" s="27"/>
      <c r="I91" s="27"/>
      <c r="J91" s="27"/>
      <c r="K91" s="27"/>
      <c r="L91" s="27"/>
      <c r="M91" s="27"/>
      <c r="N91" s="28"/>
      <c r="O91" s="27"/>
      <c r="P91" s="28"/>
    </row>
    <row r="92" spans="2:16" ht="40.5" thickTop="1" thickBot="1">
      <c r="B92" s="29" t="s">
        <v>93</v>
      </c>
      <c r="C92" s="182" t="s">
        <v>94</v>
      </c>
      <c r="D92" s="183"/>
      <c r="E92" s="183"/>
      <c r="F92" s="183"/>
      <c r="G92" s="183"/>
      <c r="H92" s="183"/>
      <c r="I92" s="183"/>
      <c r="J92" s="183"/>
      <c r="K92" s="183"/>
      <c r="L92" s="184"/>
      <c r="M92" s="182" t="s">
        <v>95</v>
      </c>
      <c r="N92" s="184"/>
      <c r="O92" s="30"/>
      <c r="P92" s="31" t="s">
        <v>96</v>
      </c>
    </row>
    <row r="93" spans="2:16" ht="59.25" thickTop="1">
      <c r="B93" s="33" t="s">
        <v>97</v>
      </c>
      <c r="C93" s="34" t="s">
        <v>113</v>
      </c>
      <c r="D93" s="34" t="s">
        <v>114</v>
      </c>
      <c r="E93" s="35" t="s">
        <v>98</v>
      </c>
      <c r="F93" s="35" t="s">
        <v>99</v>
      </c>
      <c r="G93" s="35" t="s">
        <v>1741</v>
      </c>
      <c r="H93" s="36" t="s">
        <v>100</v>
      </c>
      <c r="I93" s="148" t="s">
        <v>101</v>
      </c>
      <c r="J93" s="37" t="s">
        <v>102</v>
      </c>
      <c r="K93" s="37" t="s">
        <v>103</v>
      </c>
      <c r="L93" s="37" t="s">
        <v>104</v>
      </c>
      <c r="M93" s="38" t="s">
        <v>105</v>
      </c>
      <c r="N93" s="39" t="s">
        <v>106</v>
      </c>
      <c r="O93" s="36" t="s">
        <v>107</v>
      </c>
      <c r="P93" s="40" t="s">
        <v>108</v>
      </c>
    </row>
    <row r="94" spans="2:16" ht="75">
      <c r="B94" s="41" t="s">
        <v>428</v>
      </c>
      <c r="C94" s="41" t="s">
        <v>429</v>
      </c>
      <c r="D94" s="41" t="s">
        <v>430</v>
      </c>
      <c r="E94" s="41" t="s">
        <v>437</v>
      </c>
      <c r="F94" s="41" t="s">
        <v>438</v>
      </c>
      <c r="G94" s="41">
        <v>96</v>
      </c>
      <c r="H94" s="41">
        <v>96</v>
      </c>
      <c r="I94" s="149">
        <v>96</v>
      </c>
      <c r="J94" s="41">
        <v>96</v>
      </c>
      <c r="K94" s="41">
        <v>96</v>
      </c>
      <c r="L94" s="41">
        <v>96</v>
      </c>
      <c r="M94" s="41" t="s">
        <v>446</v>
      </c>
      <c r="N94" s="41" t="s">
        <v>447</v>
      </c>
      <c r="O94" s="41" t="s">
        <v>444</v>
      </c>
      <c r="P94" s="42">
        <f>SUMIF(PACC!B:B,B94,PACC!O:O)</f>
        <v>3600</v>
      </c>
    </row>
    <row r="95" spans="2:16" ht="60">
      <c r="B95" s="41" t="s">
        <v>431</v>
      </c>
      <c r="C95" s="41" t="s">
        <v>432</v>
      </c>
      <c r="D95" s="41" t="s">
        <v>433</v>
      </c>
      <c r="E95" s="41" t="s">
        <v>439</v>
      </c>
      <c r="F95" s="41" t="s">
        <v>440</v>
      </c>
      <c r="G95" s="41">
        <v>96</v>
      </c>
      <c r="H95" s="41">
        <v>96</v>
      </c>
      <c r="I95" s="149">
        <v>96</v>
      </c>
      <c r="J95" s="41">
        <v>96</v>
      </c>
      <c r="K95" s="41">
        <v>96</v>
      </c>
      <c r="L95" s="41">
        <v>96</v>
      </c>
      <c r="M95" s="41" t="s">
        <v>448</v>
      </c>
      <c r="N95" s="41" t="s">
        <v>449</v>
      </c>
      <c r="O95" s="41" t="s">
        <v>444</v>
      </c>
      <c r="P95" s="42">
        <f>SUMIF(PACC!B:B,B95,PACC!O:O)</f>
        <v>200000</v>
      </c>
    </row>
    <row r="96" spans="2:16" ht="120" customHeight="1">
      <c r="B96" s="178" t="s">
        <v>434</v>
      </c>
      <c r="C96" s="178" t="s">
        <v>435</v>
      </c>
      <c r="D96" s="178" t="s">
        <v>436</v>
      </c>
      <c r="E96" s="41" t="s">
        <v>441</v>
      </c>
      <c r="F96" s="41" t="s">
        <v>442</v>
      </c>
      <c r="G96" s="41">
        <v>0</v>
      </c>
      <c r="H96" s="41">
        <v>90</v>
      </c>
      <c r="I96" s="149">
        <v>90</v>
      </c>
      <c r="J96" s="41">
        <v>90</v>
      </c>
      <c r="K96" s="41">
        <v>90</v>
      </c>
      <c r="L96" s="41">
        <v>90</v>
      </c>
      <c r="M96" s="178" t="s">
        <v>450</v>
      </c>
      <c r="N96" s="178" t="s">
        <v>451</v>
      </c>
      <c r="O96" s="178" t="s">
        <v>445</v>
      </c>
      <c r="P96" s="180">
        <f>SUMIF(PACC!B:B,B96,PACC!O:O)</f>
        <v>28000</v>
      </c>
    </row>
    <row r="97" spans="2:16" ht="120" customHeight="1">
      <c r="B97" s="179"/>
      <c r="C97" s="179"/>
      <c r="D97" s="179"/>
      <c r="E97" s="41" t="s">
        <v>437</v>
      </c>
      <c r="F97" s="41" t="s">
        <v>443</v>
      </c>
      <c r="G97" s="41">
        <v>0</v>
      </c>
      <c r="H97" s="41">
        <v>96</v>
      </c>
      <c r="I97" s="149">
        <v>96</v>
      </c>
      <c r="J97" s="41">
        <v>96</v>
      </c>
      <c r="K97" s="41">
        <v>96</v>
      </c>
      <c r="L97" s="41">
        <v>96</v>
      </c>
      <c r="M97" s="179"/>
      <c r="N97" s="179"/>
      <c r="O97" s="179"/>
      <c r="P97" s="181">
        <f>SUMIF(PACC!B:B,B97,PACC!O:O)</f>
        <v>0</v>
      </c>
    </row>
    <row r="99" spans="2:16" ht="15.75" thickBot="1"/>
    <row r="100" spans="2:16" ht="15.75" thickTop="1">
      <c r="B100" s="185" t="s">
        <v>452</v>
      </c>
      <c r="C100" s="186"/>
      <c r="D100" s="186"/>
      <c r="E100" s="186"/>
      <c r="F100" s="186"/>
      <c r="G100" s="186"/>
      <c r="H100" s="186"/>
      <c r="I100" s="186"/>
      <c r="J100" s="186"/>
      <c r="K100" s="186"/>
      <c r="L100" s="186"/>
      <c r="M100" s="186"/>
      <c r="N100" s="186"/>
      <c r="O100" s="186"/>
      <c r="P100" s="187"/>
    </row>
    <row r="101" spans="2:16" ht="15.75" thickBot="1">
      <c r="B101" s="188"/>
      <c r="C101" s="189"/>
      <c r="D101" s="189"/>
      <c r="E101" s="189"/>
      <c r="F101" s="189"/>
      <c r="G101" s="189"/>
      <c r="H101" s="189"/>
      <c r="I101" s="189"/>
      <c r="J101" s="189"/>
      <c r="K101" s="189"/>
      <c r="L101" s="189"/>
      <c r="M101" s="189"/>
      <c r="N101" s="189"/>
      <c r="O101" s="189"/>
      <c r="P101" s="190"/>
    </row>
    <row r="102" spans="2:16" ht="21" thickTop="1" thickBot="1">
      <c r="B102" s="26"/>
      <c r="C102" s="26"/>
      <c r="D102" s="26"/>
      <c r="E102" s="27"/>
      <c r="F102" s="27"/>
      <c r="G102" s="27"/>
      <c r="H102" s="27"/>
      <c r="I102" s="27"/>
      <c r="J102" s="27"/>
      <c r="K102" s="27"/>
      <c r="L102" s="27"/>
      <c r="M102" s="27"/>
      <c r="N102" s="28"/>
      <c r="O102" s="27"/>
      <c r="P102" s="28"/>
    </row>
    <row r="103" spans="2:16" ht="40.5" thickTop="1" thickBot="1">
      <c r="B103" s="29" t="s">
        <v>93</v>
      </c>
      <c r="C103" s="182" t="s">
        <v>94</v>
      </c>
      <c r="D103" s="183"/>
      <c r="E103" s="183"/>
      <c r="F103" s="183"/>
      <c r="G103" s="183"/>
      <c r="H103" s="183"/>
      <c r="I103" s="183"/>
      <c r="J103" s="183"/>
      <c r="K103" s="183"/>
      <c r="L103" s="184"/>
      <c r="M103" s="182" t="s">
        <v>95</v>
      </c>
      <c r="N103" s="184"/>
      <c r="O103" s="30"/>
      <c r="P103" s="31" t="s">
        <v>96</v>
      </c>
    </row>
    <row r="104" spans="2:16" ht="59.25" thickTop="1">
      <c r="B104" s="33" t="s">
        <v>97</v>
      </c>
      <c r="C104" s="34" t="s">
        <v>113</v>
      </c>
      <c r="D104" s="34" t="s">
        <v>114</v>
      </c>
      <c r="E104" s="35" t="s">
        <v>98</v>
      </c>
      <c r="F104" s="35" t="s">
        <v>99</v>
      </c>
      <c r="G104" s="35" t="s">
        <v>1741</v>
      </c>
      <c r="H104" s="36" t="s">
        <v>100</v>
      </c>
      <c r="I104" s="148" t="s">
        <v>101</v>
      </c>
      <c r="J104" s="37" t="s">
        <v>102</v>
      </c>
      <c r="K104" s="37" t="s">
        <v>103</v>
      </c>
      <c r="L104" s="37" t="s">
        <v>104</v>
      </c>
      <c r="M104" s="38" t="s">
        <v>105</v>
      </c>
      <c r="N104" s="39" t="s">
        <v>106</v>
      </c>
      <c r="O104" s="36" t="s">
        <v>107</v>
      </c>
      <c r="P104" s="40" t="s">
        <v>108</v>
      </c>
    </row>
    <row r="105" spans="2:16" ht="90">
      <c r="B105" s="41" t="s">
        <v>453</v>
      </c>
      <c r="C105" s="41" t="s">
        <v>454</v>
      </c>
      <c r="D105" s="41" t="s">
        <v>455</v>
      </c>
      <c r="E105" s="41" t="s">
        <v>493</v>
      </c>
      <c r="F105" s="41" t="s">
        <v>494</v>
      </c>
      <c r="G105" s="41">
        <v>0</v>
      </c>
      <c r="H105" s="41">
        <f>SUM(I105:L105)</f>
        <v>4</v>
      </c>
      <c r="I105" s="149">
        <v>1</v>
      </c>
      <c r="J105" s="41">
        <v>1</v>
      </c>
      <c r="K105" s="41">
        <v>1</v>
      </c>
      <c r="L105" s="41">
        <v>1</v>
      </c>
      <c r="M105" s="41" t="s">
        <v>481</v>
      </c>
      <c r="N105" s="41" t="s">
        <v>482</v>
      </c>
      <c r="O105" s="41" t="s">
        <v>495</v>
      </c>
      <c r="P105" s="42">
        <f>SUMIF(PACC!B:B,B105,PACC!O:O)</f>
        <v>104520</v>
      </c>
    </row>
    <row r="106" spans="2:16" ht="60">
      <c r="B106" s="178" t="s">
        <v>456</v>
      </c>
      <c r="C106" s="178" t="s">
        <v>457</v>
      </c>
      <c r="D106" s="178" t="s">
        <v>458</v>
      </c>
      <c r="E106" s="41" t="s">
        <v>466</v>
      </c>
      <c r="F106" s="41" t="s">
        <v>467</v>
      </c>
      <c r="G106" s="41">
        <v>95</v>
      </c>
      <c r="H106" s="41">
        <v>95</v>
      </c>
      <c r="I106" s="149">
        <v>95</v>
      </c>
      <c r="J106" s="41">
        <v>95</v>
      </c>
      <c r="K106" s="41">
        <v>95</v>
      </c>
      <c r="L106" s="41">
        <v>95</v>
      </c>
      <c r="M106" s="41" t="s">
        <v>483</v>
      </c>
      <c r="N106" s="41" t="s">
        <v>484</v>
      </c>
      <c r="O106" s="178" t="s">
        <v>478</v>
      </c>
      <c r="P106" s="180">
        <f>SUMIF(PACC!B:B,B106,PACC!O:O)</f>
        <v>8470</v>
      </c>
    </row>
    <row r="107" spans="2:16" ht="90">
      <c r="B107" s="179"/>
      <c r="C107" s="179"/>
      <c r="D107" s="179"/>
      <c r="E107" s="41" t="s">
        <v>468</v>
      </c>
      <c r="F107" s="41" t="s">
        <v>469</v>
      </c>
      <c r="G107" s="41">
        <v>0</v>
      </c>
      <c r="H107" s="66">
        <f t="shared" ref="H107:H112" si="4">SUM(I107:L107)</f>
        <v>1</v>
      </c>
      <c r="I107" s="149">
        <v>0</v>
      </c>
      <c r="J107" s="41">
        <v>1</v>
      </c>
      <c r="K107" s="41">
        <v>0</v>
      </c>
      <c r="L107" s="41">
        <v>0</v>
      </c>
      <c r="M107" s="41" t="s">
        <v>485</v>
      </c>
      <c r="N107" s="41" t="s">
        <v>486</v>
      </c>
      <c r="O107" s="179"/>
      <c r="P107" s="181">
        <f>SUMIF(PACC!B:B,B107,PACC!O:O)</f>
        <v>0</v>
      </c>
    </row>
    <row r="108" spans="2:16" ht="60" customHeight="1">
      <c r="B108" s="178" t="s">
        <v>459</v>
      </c>
      <c r="C108" s="178" t="s">
        <v>460</v>
      </c>
      <c r="D108" s="178" t="s">
        <v>461</v>
      </c>
      <c r="E108" s="41" t="s">
        <v>470</v>
      </c>
      <c r="F108" s="41" t="s">
        <v>471</v>
      </c>
      <c r="G108" s="41">
        <v>12</v>
      </c>
      <c r="H108" s="66">
        <f t="shared" si="4"/>
        <v>12</v>
      </c>
      <c r="I108" s="149">
        <v>3</v>
      </c>
      <c r="J108" s="41">
        <v>3</v>
      </c>
      <c r="K108" s="41">
        <v>3</v>
      </c>
      <c r="L108" s="41">
        <v>3</v>
      </c>
      <c r="M108" s="41" t="s">
        <v>487</v>
      </c>
      <c r="N108" s="41" t="s">
        <v>488</v>
      </c>
      <c r="O108" s="178" t="s">
        <v>479</v>
      </c>
      <c r="P108" s="180">
        <f>SUMIF(PACC!B:B,B108,PACC!O:O)</f>
        <v>1170</v>
      </c>
    </row>
    <row r="109" spans="2:16" ht="60">
      <c r="B109" s="179"/>
      <c r="C109" s="179"/>
      <c r="D109" s="179"/>
      <c r="E109" s="41" t="s">
        <v>472</v>
      </c>
      <c r="F109" s="41" t="s">
        <v>473</v>
      </c>
      <c r="G109" s="41">
        <v>0</v>
      </c>
      <c r="H109" s="66">
        <f t="shared" si="4"/>
        <v>1</v>
      </c>
      <c r="I109" s="149">
        <v>0</v>
      </c>
      <c r="J109" s="41">
        <v>0</v>
      </c>
      <c r="K109" s="41">
        <v>1</v>
      </c>
      <c r="L109" s="41">
        <v>0</v>
      </c>
      <c r="M109" s="41" t="s">
        <v>489</v>
      </c>
      <c r="N109" s="41" t="s">
        <v>490</v>
      </c>
      <c r="O109" s="179"/>
      <c r="P109" s="181">
        <f>SUMIF(PACC!B:B,B109,PACC!O:O)</f>
        <v>0</v>
      </c>
    </row>
    <row r="110" spans="2:16" ht="90" customHeight="1">
      <c r="B110" s="178" t="s">
        <v>462</v>
      </c>
      <c r="C110" s="178" t="s">
        <v>463</v>
      </c>
      <c r="D110" s="178" t="s">
        <v>464</v>
      </c>
      <c r="E110" s="41" t="s">
        <v>474</v>
      </c>
      <c r="F110" s="41" t="s">
        <v>475</v>
      </c>
      <c r="G110" s="41">
        <v>2</v>
      </c>
      <c r="H110" s="66">
        <f t="shared" si="4"/>
        <v>2</v>
      </c>
      <c r="I110" s="149">
        <v>0</v>
      </c>
      <c r="J110" s="41">
        <v>1</v>
      </c>
      <c r="K110" s="41">
        <v>0</v>
      </c>
      <c r="L110" s="41">
        <v>1</v>
      </c>
      <c r="M110" s="178" t="s">
        <v>491</v>
      </c>
      <c r="N110" s="178" t="s">
        <v>492</v>
      </c>
      <c r="O110" s="178" t="s">
        <v>480</v>
      </c>
      <c r="P110" s="180">
        <f>SUMIF(PACC!B:B,B110,PACC!O:O)</f>
        <v>10850</v>
      </c>
    </row>
    <row r="111" spans="2:16" ht="60" customHeight="1">
      <c r="B111" s="179"/>
      <c r="C111" s="179"/>
      <c r="D111" s="179"/>
      <c r="E111" s="41" t="s">
        <v>476</v>
      </c>
      <c r="F111" s="41" t="s">
        <v>477</v>
      </c>
      <c r="G111" s="41">
        <v>0</v>
      </c>
      <c r="H111" s="66">
        <f t="shared" si="4"/>
        <v>1</v>
      </c>
      <c r="I111" s="149">
        <v>1</v>
      </c>
      <c r="J111" s="41">
        <v>0</v>
      </c>
      <c r="K111" s="41">
        <v>0</v>
      </c>
      <c r="L111" s="41">
        <v>0</v>
      </c>
      <c r="M111" s="179"/>
      <c r="N111" s="179"/>
      <c r="O111" s="179"/>
      <c r="P111" s="181">
        <f>SUMIF(PACC!B:B,B111,PACC!O:O)</f>
        <v>0</v>
      </c>
    </row>
    <row r="112" spans="2:16" ht="45">
      <c r="B112" s="41" t="s">
        <v>465</v>
      </c>
      <c r="C112" s="41" t="s">
        <v>121</v>
      </c>
      <c r="D112" s="41" t="s">
        <v>122</v>
      </c>
      <c r="E112" s="41" t="s">
        <v>129</v>
      </c>
      <c r="F112" s="41" t="s">
        <v>130</v>
      </c>
      <c r="G112" s="41">
        <v>0</v>
      </c>
      <c r="H112" s="66">
        <f t="shared" si="4"/>
        <v>4</v>
      </c>
      <c r="I112" s="149">
        <v>1</v>
      </c>
      <c r="J112" s="41">
        <v>1</v>
      </c>
      <c r="K112" s="41">
        <v>1</v>
      </c>
      <c r="L112" s="41">
        <v>1</v>
      </c>
      <c r="M112" s="41" t="s">
        <v>141</v>
      </c>
      <c r="N112" s="41" t="s">
        <v>142</v>
      </c>
      <c r="O112" s="41" t="s">
        <v>275</v>
      </c>
      <c r="P112" s="42">
        <f>SUMIF(PACC!B:B,B112,PACC!O:O)</f>
        <v>1199250</v>
      </c>
    </row>
    <row r="114" spans="2:16" ht="15.75" thickBot="1"/>
    <row r="115" spans="2:16" ht="15.75" thickTop="1">
      <c r="B115" s="185" t="s">
        <v>519</v>
      </c>
      <c r="C115" s="186"/>
      <c r="D115" s="186"/>
      <c r="E115" s="186"/>
      <c r="F115" s="186"/>
      <c r="G115" s="186"/>
      <c r="H115" s="186"/>
      <c r="I115" s="186"/>
      <c r="J115" s="186"/>
      <c r="K115" s="186"/>
      <c r="L115" s="186"/>
      <c r="M115" s="186"/>
      <c r="N115" s="186"/>
      <c r="O115" s="186"/>
      <c r="P115" s="187"/>
    </row>
    <row r="116" spans="2:16" ht="15.75" thickBot="1">
      <c r="B116" s="188"/>
      <c r="C116" s="189"/>
      <c r="D116" s="189"/>
      <c r="E116" s="189"/>
      <c r="F116" s="189"/>
      <c r="G116" s="189"/>
      <c r="H116" s="189"/>
      <c r="I116" s="189"/>
      <c r="J116" s="189"/>
      <c r="K116" s="189"/>
      <c r="L116" s="189"/>
      <c r="M116" s="189"/>
      <c r="N116" s="189"/>
      <c r="O116" s="189"/>
      <c r="P116" s="190"/>
    </row>
    <row r="117" spans="2:16" ht="21" thickTop="1" thickBot="1">
      <c r="B117" s="26"/>
      <c r="C117" s="26"/>
      <c r="D117" s="26"/>
      <c r="E117" s="27"/>
      <c r="F117" s="27"/>
      <c r="G117" s="27"/>
      <c r="H117" s="27"/>
      <c r="I117" s="27"/>
      <c r="J117" s="27"/>
      <c r="K117" s="27"/>
      <c r="L117" s="27"/>
      <c r="M117" s="27"/>
      <c r="N117" s="28"/>
      <c r="O117" s="27"/>
      <c r="P117" s="28"/>
    </row>
    <row r="118" spans="2:16" ht="40.5" thickTop="1" thickBot="1">
      <c r="B118" s="29" t="s">
        <v>93</v>
      </c>
      <c r="C118" s="182" t="s">
        <v>94</v>
      </c>
      <c r="D118" s="183"/>
      <c r="E118" s="183"/>
      <c r="F118" s="183"/>
      <c r="G118" s="183"/>
      <c r="H118" s="183"/>
      <c r="I118" s="183"/>
      <c r="J118" s="183"/>
      <c r="K118" s="183"/>
      <c r="L118" s="184"/>
      <c r="M118" s="182" t="s">
        <v>95</v>
      </c>
      <c r="N118" s="184"/>
      <c r="O118" s="30"/>
      <c r="P118" s="31" t="s">
        <v>96</v>
      </c>
    </row>
    <row r="119" spans="2:16" ht="59.25" thickTop="1">
      <c r="B119" s="33" t="s">
        <v>97</v>
      </c>
      <c r="C119" s="34" t="s">
        <v>113</v>
      </c>
      <c r="D119" s="34" t="s">
        <v>114</v>
      </c>
      <c r="E119" s="35" t="s">
        <v>98</v>
      </c>
      <c r="F119" s="35" t="s">
        <v>99</v>
      </c>
      <c r="G119" s="35" t="s">
        <v>1741</v>
      </c>
      <c r="H119" s="36" t="s">
        <v>100</v>
      </c>
      <c r="I119" s="148" t="s">
        <v>101</v>
      </c>
      <c r="J119" s="37" t="s">
        <v>102</v>
      </c>
      <c r="K119" s="37" t="s">
        <v>103</v>
      </c>
      <c r="L119" s="37" t="s">
        <v>104</v>
      </c>
      <c r="M119" s="38" t="s">
        <v>105</v>
      </c>
      <c r="N119" s="39" t="s">
        <v>106</v>
      </c>
      <c r="O119" s="36" t="s">
        <v>107</v>
      </c>
      <c r="P119" s="40" t="s">
        <v>108</v>
      </c>
    </row>
    <row r="120" spans="2:16" ht="60">
      <c r="B120" s="41" t="s">
        <v>496</v>
      </c>
      <c r="C120" s="41" t="s">
        <v>497</v>
      </c>
      <c r="D120" s="41" t="s">
        <v>498</v>
      </c>
      <c r="E120" s="41" t="s">
        <v>505</v>
      </c>
      <c r="F120" s="41" t="s">
        <v>506</v>
      </c>
      <c r="G120" s="41">
        <v>0</v>
      </c>
      <c r="H120" s="66">
        <f t="shared" ref="H120" si="5">SUM(I120:L120)</f>
        <v>4</v>
      </c>
      <c r="I120" s="149">
        <v>1</v>
      </c>
      <c r="J120" s="41">
        <v>1</v>
      </c>
      <c r="K120" s="41">
        <v>1</v>
      </c>
      <c r="L120" s="41">
        <v>1</v>
      </c>
      <c r="M120" s="41" t="s">
        <v>513</v>
      </c>
      <c r="N120" s="41" t="s">
        <v>514</v>
      </c>
      <c r="O120" s="41" t="s">
        <v>204</v>
      </c>
      <c r="P120" s="42">
        <f>SUMIF(PACC!B:B,B120,PACC!O:O)</f>
        <v>84500</v>
      </c>
    </row>
    <row r="121" spans="2:16" ht="75">
      <c r="B121" s="41" t="s">
        <v>499</v>
      </c>
      <c r="C121" s="41" t="s">
        <v>500</v>
      </c>
      <c r="D121" s="41" t="s">
        <v>501</v>
      </c>
      <c r="E121" s="41" t="s">
        <v>507</v>
      </c>
      <c r="F121" s="41" t="s">
        <v>508</v>
      </c>
      <c r="G121" s="41">
        <v>0</v>
      </c>
      <c r="H121" s="41">
        <v>90</v>
      </c>
      <c r="I121" s="149">
        <v>90</v>
      </c>
      <c r="J121" s="41">
        <v>90</v>
      </c>
      <c r="K121" s="41">
        <v>90</v>
      </c>
      <c r="L121" s="41">
        <v>90</v>
      </c>
      <c r="M121" s="41" t="s">
        <v>515</v>
      </c>
      <c r="N121" s="41" t="s">
        <v>518</v>
      </c>
      <c r="O121" s="41" t="s">
        <v>511</v>
      </c>
      <c r="P121" s="42">
        <f>SUMIF(PACC!B:B,B121,PACC!O:O)</f>
        <v>2800</v>
      </c>
    </row>
    <row r="122" spans="2:16" ht="75">
      <c r="B122" s="41" t="s">
        <v>502</v>
      </c>
      <c r="C122" s="41" t="s">
        <v>503</v>
      </c>
      <c r="D122" s="41" t="s">
        <v>501</v>
      </c>
      <c r="E122" s="41" t="s">
        <v>509</v>
      </c>
      <c r="F122" s="41" t="s">
        <v>510</v>
      </c>
      <c r="G122" s="41">
        <v>0</v>
      </c>
      <c r="H122" s="41">
        <v>100</v>
      </c>
      <c r="I122" s="149">
        <v>100</v>
      </c>
      <c r="J122" s="41">
        <v>100</v>
      </c>
      <c r="K122" s="41">
        <v>100</v>
      </c>
      <c r="L122" s="41">
        <v>100</v>
      </c>
      <c r="M122" s="41" t="s">
        <v>516</v>
      </c>
      <c r="N122" s="41" t="s">
        <v>517</v>
      </c>
      <c r="O122" s="41" t="s">
        <v>204</v>
      </c>
      <c r="P122" s="69">
        <f>SUMIF(PACC!B:B,B122,PACC!O:O)</f>
        <v>0</v>
      </c>
    </row>
    <row r="123" spans="2:16" ht="45">
      <c r="B123" s="41" t="s">
        <v>504</v>
      </c>
      <c r="C123" s="41" t="s">
        <v>121</v>
      </c>
      <c r="D123" s="41" t="s">
        <v>122</v>
      </c>
      <c r="E123" s="41" t="s">
        <v>129</v>
      </c>
      <c r="F123" s="41" t="s">
        <v>130</v>
      </c>
      <c r="G123" s="41">
        <v>0</v>
      </c>
      <c r="H123" s="66">
        <f t="shared" ref="H123" si="6">SUM(I123:L123)</f>
        <v>4</v>
      </c>
      <c r="I123" s="149">
        <v>1</v>
      </c>
      <c r="J123" s="41">
        <v>1</v>
      </c>
      <c r="K123" s="41">
        <v>1</v>
      </c>
      <c r="L123" s="41">
        <v>1</v>
      </c>
      <c r="M123" s="41" t="s">
        <v>141</v>
      </c>
      <c r="N123" s="41" t="s">
        <v>142</v>
      </c>
      <c r="O123" s="41" t="s">
        <v>512</v>
      </c>
      <c r="P123" s="42">
        <f>SUMIF(PACC!B:B,B123,PACC!O:O)</f>
        <v>120000</v>
      </c>
    </row>
    <row r="125" spans="2:16" ht="15.75" thickBot="1"/>
    <row r="126" spans="2:16" ht="15.75" thickTop="1">
      <c r="B126" s="185" t="s">
        <v>520</v>
      </c>
      <c r="C126" s="186"/>
      <c r="D126" s="186"/>
      <c r="E126" s="186"/>
      <c r="F126" s="186"/>
      <c r="G126" s="186"/>
      <c r="H126" s="186"/>
      <c r="I126" s="186"/>
      <c r="J126" s="186"/>
      <c r="K126" s="186"/>
      <c r="L126" s="186"/>
      <c r="M126" s="186"/>
      <c r="N126" s="186"/>
      <c r="O126" s="186"/>
      <c r="P126" s="187"/>
    </row>
    <row r="127" spans="2:16" ht="15.75" thickBot="1">
      <c r="B127" s="188"/>
      <c r="C127" s="189"/>
      <c r="D127" s="189"/>
      <c r="E127" s="189"/>
      <c r="F127" s="189"/>
      <c r="G127" s="189"/>
      <c r="H127" s="189"/>
      <c r="I127" s="189"/>
      <c r="J127" s="189"/>
      <c r="K127" s="189"/>
      <c r="L127" s="189"/>
      <c r="M127" s="189"/>
      <c r="N127" s="189"/>
      <c r="O127" s="189"/>
      <c r="P127" s="190"/>
    </row>
    <row r="128" spans="2:16" ht="21" thickTop="1" thickBot="1">
      <c r="B128" s="26"/>
      <c r="C128" s="26"/>
      <c r="D128" s="26"/>
      <c r="E128" s="27"/>
      <c r="F128" s="27"/>
      <c r="G128" s="27"/>
      <c r="H128" s="27"/>
      <c r="I128" s="27"/>
      <c r="J128" s="27"/>
      <c r="K128" s="27"/>
      <c r="L128" s="27"/>
      <c r="M128" s="27"/>
      <c r="N128" s="28"/>
      <c r="O128" s="27"/>
      <c r="P128" s="28"/>
    </row>
    <row r="129" spans="2:16" ht="40.5" thickTop="1" thickBot="1">
      <c r="B129" s="29" t="s">
        <v>93</v>
      </c>
      <c r="C129" s="182" t="s">
        <v>94</v>
      </c>
      <c r="D129" s="183"/>
      <c r="E129" s="183"/>
      <c r="F129" s="183"/>
      <c r="G129" s="183"/>
      <c r="H129" s="183"/>
      <c r="I129" s="183"/>
      <c r="J129" s="183"/>
      <c r="K129" s="183"/>
      <c r="L129" s="184"/>
      <c r="M129" s="182" t="s">
        <v>95</v>
      </c>
      <c r="N129" s="184"/>
      <c r="O129" s="30"/>
      <c r="P129" s="31" t="s">
        <v>96</v>
      </c>
    </row>
    <row r="130" spans="2:16" ht="59.25" thickTop="1">
      <c r="B130" s="33" t="s">
        <v>97</v>
      </c>
      <c r="C130" s="34" t="s">
        <v>113</v>
      </c>
      <c r="D130" s="34" t="s">
        <v>114</v>
      </c>
      <c r="E130" s="35" t="s">
        <v>98</v>
      </c>
      <c r="F130" s="35" t="s">
        <v>99</v>
      </c>
      <c r="G130" s="35" t="s">
        <v>1741</v>
      </c>
      <c r="H130" s="36" t="s">
        <v>100</v>
      </c>
      <c r="I130" s="148" t="s">
        <v>101</v>
      </c>
      <c r="J130" s="37" t="s">
        <v>102</v>
      </c>
      <c r="K130" s="37" t="s">
        <v>103</v>
      </c>
      <c r="L130" s="37" t="s">
        <v>104</v>
      </c>
      <c r="M130" s="38" t="s">
        <v>105</v>
      </c>
      <c r="N130" s="39" t="s">
        <v>106</v>
      </c>
      <c r="O130" s="36" t="s">
        <v>107</v>
      </c>
      <c r="P130" s="40" t="s">
        <v>108</v>
      </c>
    </row>
    <row r="131" spans="2:16" ht="75">
      <c r="B131" s="178" t="s">
        <v>529</v>
      </c>
      <c r="C131" s="178" t="s">
        <v>521</v>
      </c>
      <c r="D131" s="178" t="s">
        <v>522</v>
      </c>
      <c r="E131" s="178" t="s">
        <v>534</v>
      </c>
      <c r="F131" s="178" t="s">
        <v>535</v>
      </c>
      <c r="G131" s="178">
        <v>1</v>
      </c>
      <c r="H131" s="178">
        <v>4</v>
      </c>
      <c r="I131" s="212">
        <v>0</v>
      </c>
      <c r="J131" s="178">
        <v>0</v>
      </c>
      <c r="K131" s="178">
        <v>1</v>
      </c>
      <c r="L131" s="178">
        <v>0</v>
      </c>
      <c r="M131" s="41" t="s">
        <v>135</v>
      </c>
      <c r="N131" s="41" t="s">
        <v>136</v>
      </c>
      <c r="O131" s="178" t="s">
        <v>543</v>
      </c>
      <c r="P131" s="180">
        <f>SUMIF(PACC!B:B,B131,PACC!O:O)</f>
        <v>2460</v>
      </c>
    </row>
    <row r="132" spans="2:16" ht="42.75" customHeight="1">
      <c r="B132" s="179"/>
      <c r="C132" s="179"/>
      <c r="D132" s="179"/>
      <c r="E132" s="179"/>
      <c r="F132" s="179"/>
      <c r="G132" s="179"/>
      <c r="H132" s="179"/>
      <c r="I132" s="213"/>
      <c r="J132" s="179"/>
      <c r="K132" s="179"/>
      <c r="L132" s="179"/>
      <c r="M132" s="41" t="s">
        <v>141</v>
      </c>
      <c r="N132" s="41" t="s">
        <v>142</v>
      </c>
      <c r="O132" s="179"/>
      <c r="P132" s="181">
        <f>SUMIF(PACC!B:B,B132,PACC!O:O)</f>
        <v>0</v>
      </c>
    </row>
    <row r="133" spans="2:16" ht="60" customHeight="1">
      <c r="B133" s="178" t="s">
        <v>530</v>
      </c>
      <c r="C133" s="178" t="s">
        <v>523</v>
      </c>
      <c r="D133" s="178" t="s">
        <v>524</v>
      </c>
      <c r="E133" s="41" t="s">
        <v>536</v>
      </c>
      <c r="F133" s="41" t="s">
        <v>178</v>
      </c>
      <c r="G133" s="41">
        <v>6</v>
      </c>
      <c r="H133" s="66">
        <f t="shared" ref="H133:H138" si="7">SUM(I133:L133)</f>
        <v>6</v>
      </c>
      <c r="I133" s="149">
        <v>0</v>
      </c>
      <c r="J133" s="41">
        <v>2</v>
      </c>
      <c r="K133" s="41">
        <v>2</v>
      </c>
      <c r="L133" s="41">
        <v>2</v>
      </c>
      <c r="M133" s="178" t="s">
        <v>546</v>
      </c>
      <c r="N133" s="178" t="s">
        <v>547</v>
      </c>
      <c r="O133" s="178" t="s">
        <v>544</v>
      </c>
      <c r="P133" s="180">
        <f>SUMIF(PACC!B:B,B133,PACC!O:O)</f>
        <v>559090</v>
      </c>
    </row>
    <row r="134" spans="2:16" ht="45" customHeight="1">
      <c r="B134" s="179"/>
      <c r="C134" s="179"/>
      <c r="D134" s="179"/>
      <c r="E134" s="41" t="s">
        <v>537</v>
      </c>
      <c r="F134" s="41" t="s">
        <v>178</v>
      </c>
      <c r="G134" s="41">
        <v>100</v>
      </c>
      <c r="H134" s="66">
        <f t="shared" si="7"/>
        <v>100</v>
      </c>
      <c r="I134" s="149">
        <v>0</v>
      </c>
      <c r="J134" s="41">
        <v>25</v>
      </c>
      <c r="K134" s="41">
        <v>25</v>
      </c>
      <c r="L134" s="41">
        <v>50</v>
      </c>
      <c r="M134" s="179"/>
      <c r="N134" s="179"/>
      <c r="O134" s="179"/>
      <c r="P134" s="181">
        <f>SUMIF(PACC!B:B,B134,PACC!O:O)</f>
        <v>0</v>
      </c>
    </row>
    <row r="135" spans="2:16" ht="45">
      <c r="B135" s="41" t="s">
        <v>531</v>
      </c>
      <c r="C135" s="41" t="s">
        <v>525</v>
      </c>
      <c r="D135" s="41" t="s">
        <v>526</v>
      </c>
      <c r="E135" s="41" t="s">
        <v>536</v>
      </c>
      <c r="F135" s="41" t="s">
        <v>178</v>
      </c>
      <c r="G135" s="41">
        <v>4</v>
      </c>
      <c r="H135" s="66">
        <f t="shared" si="7"/>
        <v>4</v>
      </c>
      <c r="I135" s="149">
        <v>1</v>
      </c>
      <c r="J135" s="41">
        <v>1</v>
      </c>
      <c r="K135" s="41">
        <v>1</v>
      </c>
      <c r="L135" s="41">
        <v>1</v>
      </c>
      <c r="M135" s="41" t="s">
        <v>548</v>
      </c>
      <c r="N135" s="41" t="s">
        <v>549</v>
      </c>
      <c r="O135" s="41" t="s">
        <v>544</v>
      </c>
      <c r="P135" s="42">
        <f>SUMIF(PACC!B:B,B135,PACC!O:O)</f>
        <v>791020</v>
      </c>
    </row>
    <row r="136" spans="2:16" ht="45">
      <c r="B136" s="178" t="s">
        <v>532</v>
      </c>
      <c r="C136" s="178" t="s">
        <v>527</v>
      </c>
      <c r="D136" s="178" t="s">
        <v>528</v>
      </c>
      <c r="E136" s="41" t="s">
        <v>538</v>
      </c>
      <c r="F136" s="41" t="s">
        <v>539</v>
      </c>
      <c r="G136" s="41">
        <v>1</v>
      </c>
      <c r="H136" s="66">
        <f t="shared" si="7"/>
        <v>1</v>
      </c>
      <c r="I136" s="149">
        <v>0</v>
      </c>
      <c r="J136" s="41">
        <v>1</v>
      </c>
      <c r="K136" s="41">
        <v>0</v>
      </c>
      <c r="L136" s="41">
        <v>0</v>
      </c>
      <c r="M136" s="41" t="s">
        <v>550</v>
      </c>
      <c r="N136" s="41" t="s">
        <v>551</v>
      </c>
      <c r="O136" s="178" t="s">
        <v>204</v>
      </c>
      <c r="P136" s="180">
        <f>SUMIF(PACC!B:B,B136,PACC!O:O)</f>
        <v>48200</v>
      </c>
    </row>
    <row r="137" spans="2:16" ht="45">
      <c r="B137" s="179"/>
      <c r="C137" s="179"/>
      <c r="D137" s="179"/>
      <c r="E137" s="41" t="s">
        <v>540</v>
      </c>
      <c r="F137" s="41" t="s">
        <v>541</v>
      </c>
      <c r="G137" s="41">
        <v>2</v>
      </c>
      <c r="H137" s="66">
        <f t="shared" si="7"/>
        <v>2</v>
      </c>
      <c r="I137" s="149">
        <v>0</v>
      </c>
      <c r="J137" s="41">
        <v>1</v>
      </c>
      <c r="K137" s="41">
        <v>0</v>
      </c>
      <c r="L137" s="41">
        <v>1</v>
      </c>
      <c r="M137" s="41" t="s">
        <v>552</v>
      </c>
      <c r="N137" s="41" t="s">
        <v>553</v>
      </c>
      <c r="O137" s="179"/>
      <c r="P137" s="181">
        <f>SUMIF(PACC!B:B,B137,PACC!O:O)</f>
        <v>0</v>
      </c>
    </row>
    <row r="138" spans="2:16" ht="45">
      <c r="B138" s="41" t="s">
        <v>533</v>
      </c>
      <c r="C138" s="41" t="s">
        <v>121</v>
      </c>
      <c r="D138" s="41" t="s">
        <v>122</v>
      </c>
      <c r="E138" s="41" t="s">
        <v>129</v>
      </c>
      <c r="F138" s="41" t="s">
        <v>542</v>
      </c>
      <c r="G138" s="41">
        <v>0</v>
      </c>
      <c r="H138" s="66">
        <f t="shared" si="7"/>
        <v>4</v>
      </c>
      <c r="I138" s="149">
        <v>1</v>
      </c>
      <c r="J138" s="41">
        <v>1</v>
      </c>
      <c r="K138" s="41">
        <v>1</v>
      </c>
      <c r="L138" s="41">
        <v>1</v>
      </c>
      <c r="M138" s="41" t="s">
        <v>141</v>
      </c>
      <c r="N138" s="41" t="s">
        <v>142</v>
      </c>
      <c r="O138" s="41" t="s">
        <v>545</v>
      </c>
      <c r="P138" s="42">
        <f>SUMIF(PACC!B:B,B138,PACC!O:O)</f>
        <v>232450</v>
      </c>
    </row>
  </sheetData>
  <mergeCells count="132">
    <mergeCell ref="B18:P19"/>
    <mergeCell ref="C21:L21"/>
    <mergeCell ref="M21:N21"/>
    <mergeCell ref="B24:B26"/>
    <mergeCell ref="C24:C26"/>
    <mergeCell ref="D24:D26"/>
    <mergeCell ref="P24:P26"/>
    <mergeCell ref="B2:B5"/>
    <mergeCell ref="C2:P3"/>
    <mergeCell ref="C4:P5"/>
    <mergeCell ref="B7:P8"/>
    <mergeCell ref="C10:L10"/>
    <mergeCell ref="M10:N10"/>
    <mergeCell ref="P30:P31"/>
    <mergeCell ref="P32:P33"/>
    <mergeCell ref="B36:B39"/>
    <mergeCell ref="C36:C39"/>
    <mergeCell ref="D36:D39"/>
    <mergeCell ref="M36:M39"/>
    <mergeCell ref="N36:N39"/>
    <mergeCell ref="O36:O39"/>
    <mergeCell ref="P36:P39"/>
    <mergeCell ref="B32:B33"/>
    <mergeCell ref="C32:C33"/>
    <mergeCell ref="D32:D33"/>
    <mergeCell ref="M32:M33"/>
    <mergeCell ref="N32:N33"/>
    <mergeCell ref="O32:O33"/>
    <mergeCell ref="B30:B31"/>
    <mergeCell ref="C30:C31"/>
    <mergeCell ref="D30:D31"/>
    <mergeCell ref="M30:M31"/>
    <mergeCell ref="N30:N31"/>
    <mergeCell ref="O30:O31"/>
    <mergeCell ref="B43:P44"/>
    <mergeCell ref="C46:L46"/>
    <mergeCell ref="M46:N46"/>
    <mergeCell ref="B50:B51"/>
    <mergeCell ref="C50:C51"/>
    <mergeCell ref="D50:D51"/>
    <mergeCell ref="M50:M51"/>
    <mergeCell ref="N50:N51"/>
    <mergeCell ref="O50:O51"/>
    <mergeCell ref="P50:P51"/>
    <mergeCell ref="B58:P59"/>
    <mergeCell ref="C61:L61"/>
    <mergeCell ref="M61:N61"/>
    <mergeCell ref="B63:B65"/>
    <mergeCell ref="C63:C65"/>
    <mergeCell ref="D63:D65"/>
    <mergeCell ref="M63:M65"/>
    <mergeCell ref="N63:N65"/>
    <mergeCell ref="O63:O65"/>
    <mergeCell ref="P63:P65"/>
    <mergeCell ref="O80:O81"/>
    <mergeCell ref="P80:P81"/>
    <mergeCell ref="B89:P90"/>
    <mergeCell ref="C92:L92"/>
    <mergeCell ref="M92:N92"/>
    <mergeCell ref="O68:O71"/>
    <mergeCell ref="P68:P71"/>
    <mergeCell ref="B75:P76"/>
    <mergeCell ref="C78:L78"/>
    <mergeCell ref="M78:N78"/>
    <mergeCell ref="B80:B81"/>
    <mergeCell ref="C80:C81"/>
    <mergeCell ref="D80:D81"/>
    <mergeCell ref="M80:M81"/>
    <mergeCell ref="N80:N81"/>
    <mergeCell ref="B68:B71"/>
    <mergeCell ref="C68:C71"/>
    <mergeCell ref="D68:D71"/>
    <mergeCell ref="M68:M71"/>
    <mergeCell ref="N68:N71"/>
    <mergeCell ref="P96:P97"/>
    <mergeCell ref="B100:P101"/>
    <mergeCell ref="C103:L103"/>
    <mergeCell ref="M103:N103"/>
    <mergeCell ref="B106:B107"/>
    <mergeCell ref="C106:C107"/>
    <mergeCell ref="D106:D107"/>
    <mergeCell ref="O106:O107"/>
    <mergeCell ref="P106:P107"/>
    <mergeCell ref="B96:B97"/>
    <mergeCell ref="C96:C97"/>
    <mergeCell ref="D96:D97"/>
    <mergeCell ref="M96:M97"/>
    <mergeCell ref="N96:N97"/>
    <mergeCell ref="O96:O97"/>
    <mergeCell ref="O110:O111"/>
    <mergeCell ref="P110:P111"/>
    <mergeCell ref="B115:P116"/>
    <mergeCell ref="C118:L118"/>
    <mergeCell ref="M118:N118"/>
    <mergeCell ref="B126:P127"/>
    <mergeCell ref="B108:B109"/>
    <mergeCell ref="C108:C109"/>
    <mergeCell ref="D108:D109"/>
    <mergeCell ref="O108:O109"/>
    <mergeCell ref="P108:P109"/>
    <mergeCell ref="B110:B111"/>
    <mergeCell ref="C110:C111"/>
    <mergeCell ref="D110:D111"/>
    <mergeCell ref="M110:M111"/>
    <mergeCell ref="N110:N111"/>
    <mergeCell ref="C129:L129"/>
    <mergeCell ref="M129:N129"/>
    <mergeCell ref="B131:B132"/>
    <mergeCell ref="C131:C132"/>
    <mergeCell ref="D131:D132"/>
    <mergeCell ref="E131:E132"/>
    <mergeCell ref="F131:F132"/>
    <mergeCell ref="G131:G132"/>
    <mergeCell ref="H131:H132"/>
    <mergeCell ref="I131:I132"/>
    <mergeCell ref="O133:O134"/>
    <mergeCell ref="P133:P134"/>
    <mergeCell ref="B136:B137"/>
    <mergeCell ref="C136:C137"/>
    <mergeCell ref="D136:D137"/>
    <mergeCell ref="O136:O137"/>
    <mergeCell ref="P136:P137"/>
    <mergeCell ref="J131:J132"/>
    <mergeCell ref="K131:K132"/>
    <mergeCell ref="L131:L132"/>
    <mergeCell ref="O131:O132"/>
    <mergeCell ref="P131:P132"/>
    <mergeCell ref="B133:B134"/>
    <mergeCell ref="C133:C134"/>
    <mergeCell ref="D133:D134"/>
    <mergeCell ref="M133:M134"/>
    <mergeCell ref="N133:N134"/>
  </mergeCells>
  <dataValidations count="10">
    <dataValidation allowBlank="1" showInputMessage="1" showErrorMessage="1" promptTitle="Producto" prompt="Son bienes y/o servicios que la institución entrega a la población o a otras instituciones. Constituyen la “razón de ser” de la institución." sqref="C11:D11 C22:D22 C47:D47 C62:D62 C79:D79 C93:D93 C104:D104 C119:D119 C130:D130" xr:uid="{3DB77098-EC54-45F6-9402-930843CCB00E}"/>
    <dataValidation allowBlank="1" showInputMessage="1" showErrorMessage="1" promptTitle="ID Combinado" prompt="Código que resume y enumera los diferentes niveles de planificación." sqref="B11 B22 B47 B62 B79 B93 B104 B119 B130" xr:uid="{637AF2D9-8AF4-4E74-9100-F7CD129D07F8}"/>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22 F47 F62 F79 F93 F104 F119 F130" xr:uid="{D2306F72-01D3-4FDF-8F41-DADCABAD696D}"/>
    <dataValidation allowBlank="1" showInputMessage="1" showErrorMessage="1" promptTitle="Unidad de medida" prompt="Es una herramienta de medición del producto. Solo mide, no opina. Ejemplo: Técnicos capacitados." sqref="E11 E22 E47 E62 E79 E93 E104 E119 E130" xr:uid="{F5CAB17C-927F-4E4E-A455-95D7859A2D96}"/>
    <dataValidation allowBlank="1" showInputMessage="1" showErrorMessage="1" promptTitle="Involucrados" prompt="Incluya las áreas que contribuyen al logro del producto. Aplica para instituciones externas._x000a_" sqref="O11 O22 O47 O62 O79 O93 O104 O119 O130" xr:uid="{D0DC987A-5A30-4EE9-B209-19EF79F60E9F}"/>
    <dataValidation allowBlank="1" showInputMessage="1" showErrorMessage="1" promptTitle="Línea base" prompt="Incluya la meta o valor obtenido en el período anterior." sqref="G11 G22 G47 G62 G79 G93 G104 G119 G130" xr:uid="{AC02D4C4-CD98-46E0-BD71-D984DF2592B9}"/>
    <dataValidation allowBlank="1" showInputMessage="1" showErrorMessage="1" promptTitle="Presupuesto" prompt="Cálculo anticipado del coste de una actividad, expresado en asignación monetaria." sqref="P11 P22 P47 P62 P79 P93 P104 P119 P130" xr:uid="{FCDB8BF6-E6DE-47DC-8D38-5D5DA06F23CF}"/>
    <dataValidation allowBlank="1" showInputMessage="1" showErrorMessage="1" promptTitle="Acciones de Mitigación" prompt="Incluya acciones de prevención para la reducción de ocurrencia de riesgos" sqref="N11 N22 N47 N62 N79 N93 N104 N119 N130" xr:uid="{11F5C8D0-91A8-4897-B386-716FDED8941A}"/>
    <dataValidation allowBlank="1" showInputMessage="1" showErrorMessage="1" promptTitle="Riesgo Asociado" prompt="Incluya aquí los eventos que puedan entorpecer la realización del producto" sqref="M11 M22 M47 M62 M79 M93 M104 M119 M130" xr:uid="{7151C7B3-1D12-4040-A9CF-1DAB8259E184}"/>
    <dataValidation allowBlank="1" showInputMessage="1" showErrorMessage="1" promptTitle="Meta global " prompt="Expresión de un objetivo (producto o subproducto a entregar) presentado en términos cuantitativos." sqref="H11 H22 H47 H62 H79 H93 H104 H119 H130" xr:uid="{5BC7111F-D816-4129-A52F-C25922D21891}"/>
  </dataValidations>
  <pageMargins left="0.23622047244094491" right="0.23622047244094491" top="0" bottom="0" header="0.19685039370078741" footer="0.19685039370078741"/>
  <pageSetup scale="30"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FF10A-B6C8-43CE-A022-7C13C52401DE}">
  <sheetPr>
    <pageSetUpPr fitToPage="1"/>
  </sheetPr>
  <dimension ref="A1:Q69"/>
  <sheetViews>
    <sheetView zoomScale="60" zoomScaleNormal="60" workbookViewId="0">
      <selection activeCell="D68" sqref="D68:D69"/>
    </sheetView>
  </sheetViews>
  <sheetFormatPr baseColWidth="10" defaultRowHeight="15"/>
  <cols>
    <col min="1" max="1" width="3.85546875" customWidth="1"/>
    <col min="2" max="2" width="27" customWidth="1"/>
    <col min="3" max="3" width="70" bestFit="1" customWidth="1"/>
    <col min="4" max="4" width="82.28515625" bestFit="1" customWidth="1"/>
    <col min="5" max="5" width="27.5703125" customWidth="1"/>
    <col min="6" max="6" width="31.42578125" customWidth="1"/>
    <col min="7" max="7" width="20.5703125" customWidth="1"/>
    <col min="8" max="8" width="14.5703125" customWidth="1"/>
    <col min="9" max="9" width="16" customWidth="1"/>
    <col min="10" max="12" width="16" bestFit="1" customWidth="1"/>
    <col min="13" max="13" width="28.5703125" customWidth="1"/>
    <col min="14" max="14" width="28.42578125" customWidth="1"/>
    <col min="15" max="15" width="23.85546875" customWidth="1"/>
    <col min="16" max="16" width="24.28515625" customWidth="1"/>
    <col min="17" max="17" width="17.28515625" hidden="1" customWidth="1"/>
  </cols>
  <sheetData>
    <row r="1" spans="1:17" ht="15.75" thickBot="1">
      <c r="A1" s="18"/>
      <c r="B1" s="18"/>
      <c r="C1" s="18"/>
      <c r="D1" s="18"/>
      <c r="E1" s="18"/>
      <c r="F1" s="18"/>
      <c r="G1" s="18"/>
      <c r="H1" s="19"/>
      <c r="I1" s="20"/>
      <c r="J1" s="20"/>
      <c r="K1" s="20"/>
      <c r="L1" s="20"/>
      <c r="M1" s="20"/>
      <c r="N1" s="18"/>
      <c r="O1" s="20"/>
      <c r="P1" s="18"/>
    </row>
    <row r="2" spans="1:17" ht="15.75" thickTop="1">
      <c r="A2" s="21"/>
      <c r="B2" s="197"/>
      <c r="C2" s="200" t="s">
        <v>554</v>
      </c>
      <c r="D2" s="201"/>
      <c r="E2" s="201"/>
      <c r="F2" s="201"/>
      <c r="G2" s="201"/>
      <c r="H2" s="201"/>
      <c r="I2" s="201"/>
      <c r="J2" s="201"/>
      <c r="K2" s="201"/>
      <c r="L2" s="201"/>
      <c r="M2" s="201"/>
      <c r="N2" s="201"/>
      <c r="O2" s="201"/>
      <c r="P2" s="202"/>
    </row>
    <row r="3" spans="1:17" ht="15.75" thickBot="1">
      <c r="A3" s="21"/>
      <c r="B3" s="198"/>
      <c r="C3" s="203"/>
      <c r="D3" s="204"/>
      <c r="E3" s="204"/>
      <c r="F3" s="204"/>
      <c r="G3" s="204"/>
      <c r="H3" s="204"/>
      <c r="I3" s="204"/>
      <c r="J3" s="204"/>
      <c r="K3" s="204"/>
      <c r="L3" s="204"/>
      <c r="M3" s="204"/>
      <c r="N3" s="204"/>
      <c r="O3" s="204"/>
      <c r="P3" s="205"/>
    </row>
    <row r="4" spans="1:17" ht="15.75" thickTop="1">
      <c r="A4" s="21"/>
      <c r="B4" s="198"/>
      <c r="C4" s="206" t="s">
        <v>44</v>
      </c>
      <c r="D4" s="207"/>
      <c r="E4" s="207"/>
      <c r="F4" s="207"/>
      <c r="G4" s="207"/>
      <c r="H4" s="207"/>
      <c r="I4" s="207"/>
      <c r="J4" s="207"/>
      <c r="K4" s="207"/>
      <c r="L4" s="207"/>
      <c r="M4" s="207"/>
      <c r="N4" s="207"/>
      <c r="O4" s="207"/>
      <c r="P4" s="208"/>
    </row>
    <row r="5" spans="1:17" ht="15.75" thickBot="1">
      <c r="A5" s="21"/>
      <c r="B5" s="199"/>
      <c r="C5" s="209"/>
      <c r="D5" s="210"/>
      <c r="E5" s="210"/>
      <c r="F5" s="210"/>
      <c r="G5" s="210"/>
      <c r="H5" s="210"/>
      <c r="I5" s="210"/>
      <c r="J5" s="210"/>
      <c r="K5" s="210"/>
      <c r="L5" s="210"/>
      <c r="M5" s="210"/>
      <c r="N5" s="210"/>
      <c r="O5" s="210"/>
      <c r="P5" s="211"/>
    </row>
    <row r="6" spans="1:17" ht="30" thickTop="1" thickBot="1">
      <c r="A6" s="22"/>
      <c r="B6" s="23"/>
      <c r="C6" s="24"/>
      <c r="D6" s="24"/>
      <c r="E6" s="24"/>
      <c r="F6" s="24"/>
      <c r="G6" s="24"/>
      <c r="H6" s="24"/>
      <c r="I6" s="24"/>
      <c r="J6" s="24"/>
      <c r="K6" s="24"/>
      <c r="L6" s="24"/>
      <c r="M6" s="24"/>
      <c r="N6" s="25"/>
      <c r="O6" s="24"/>
      <c r="P6" s="25"/>
    </row>
    <row r="7" spans="1:17" ht="15.75" thickTop="1">
      <c r="A7" s="21"/>
      <c r="B7" s="185" t="s">
        <v>555</v>
      </c>
      <c r="C7" s="186"/>
      <c r="D7" s="186"/>
      <c r="E7" s="186"/>
      <c r="F7" s="186"/>
      <c r="G7" s="186"/>
      <c r="H7" s="186"/>
      <c r="I7" s="186"/>
      <c r="J7" s="186"/>
      <c r="K7" s="186"/>
      <c r="L7" s="186"/>
      <c r="M7" s="186"/>
      <c r="N7" s="186"/>
      <c r="O7" s="186"/>
      <c r="P7" s="187"/>
    </row>
    <row r="8" spans="1:17" ht="15.75" thickBot="1">
      <c r="A8" s="21"/>
      <c r="B8" s="188"/>
      <c r="C8" s="189"/>
      <c r="D8" s="189"/>
      <c r="E8" s="189"/>
      <c r="F8" s="189"/>
      <c r="G8" s="189"/>
      <c r="H8" s="189"/>
      <c r="I8" s="189"/>
      <c r="J8" s="189"/>
      <c r="K8" s="189"/>
      <c r="L8" s="189"/>
      <c r="M8" s="189"/>
      <c r="N8" s="189"/>
      <c r="O8" s="189"/>
      <c r="P8" s="190"/>
    </row>
    <row r="9" spans="1:17" ht="21" thickTop="1" thickBot="1">
      <c r="A9" s="21"/>
      <c r="B9" s="26"/>
      <c r="C9" s="26"/>
      <c r="D9" s="26"/>
      <c r="E9" s="27"/>
      <c r="F9" s="27"/>
      <c r="G9" s="27"/>
      <c r="H9" s="27"/>
      <c r="I9" s="27"/>
      <c r="J9" s="27"/>
      <c r="K9" s="27"/>
      <c r="L9" s="27"/>
      <c r="M9" s="27"/>
      <c r="N9" s="28"/>
      <c r="O9" s="27"/>
      <c r="P9" s="28"/>
    </row>
    <row r="10" spans="1:17" ht="40.5" thickTop="1" thickBot="1">
      <c r="A10" s="21"/>
      <c r="B10" s="29" t="s">
        <v>93</v>
      </c>
      <c r="C10" s="182" t="s">
        <v>94</v>
      </c>
      <c r="D10" s="183"/>
      <c r="E10" s="183"/>
      <c r="F10" s="183"/>
      <c r="G10" s="183"/>
      <c r="H10" s="183"/>
      <c r="I10" s="183"/>
      <c r="J10" s="183"/>
      <c r="K10" s="183"/>
      <c r="L10" s="184"/>
      <c r="M10" s="182" t="s">
        <v>95</v>
      </c>
      <c r="N10" s="184"/>
      <c r="O10" s="30"/>
      <c r="P10" s="31" t="s">
        <v>96</v>
      </c>
    </row>
    <row r="11" spans="1:17" ht="59.25" thickTop="1">
      <c r="A11" s="32"/>
      <c r="B11" s="33" t="s">
        <v>97</v>
      </c>
      <c r="C11" s="34" t="s">
        <v>113</v>
      </c>
      <c r="D11" s="34" t="s">
        <v>114</v>
      </c>
      <c r="E11" s="35" t="s">
        <v>98</v>
      </c>
      <c r="F11" s="35" t="s">
        <v>99</v>
      </c>
      <c r="G11" s="35" t="s">
        <v>1741</v>
      </c>
      <c r="H11" s="36" t="s">
        <v>100</v>
      </c>
      <c r="I11" s="148" t="s">
        <v>101</v>
      </c>
      <c r="J11" s="37" t="s">
        <v>102</v>
      </c>
      <c r="K11" s="37" t="s">
        <v>103</v>
      </c>
      <c r="L11" s="37" t="s">
        <v>104</v>
      </c>
      <c r="M11" s="38" t="s">
        <v>105</v>
      </c>
      <c r="N11" s="39" t="s">
        <v>106</v>
      </c>
      <c r="O11" s="36" t="s">
        <v>107</v>
      </c>
      <c r="P11" s="40" t="s">
        <v>108</v>
      </c>
    </row>
    <row r="12" spans="1:17" ht="150">
      <c r="B12" s="41" t="s">
        <v>556</v>
      </c>
      <c r="C12" s="41" t="s">
        <v>557</v>
      </c>
      <c r="D12" s="41" t="s">
        <v>558</v>
      </c>
      <c r="E12" s="41" t="s">
        <v>567</v>
      </c>
      <c r="F12" s="41" t="s">
        <v>568</v>
      </c>
      <c r="G12" s="41">
        <v>1</v>
      </c>
      <c r="H12" s="41">
        <f>SUM(I12:L12)</f>
        <v>1</v>
      </c>
      <c r="I12" s="149">
        <v>1</v>
      </c>
      <c r="J12" s="41">
        <v>0</v>
      </c>
      <c r="K12" s="41">
        <v>0</v>
      </c>
      <c r="L12" s="41">
        <v>0</v>
      </c>
      <c r="M12" s="41" t="s">
        <v>574</v>
      </c>
      <c r="N12" s="41" t="s">
        <v>575</v>
      </c>
      <c r="O12" s="41" t="s">
        <v>573</v>
      </c>
      <c r="P12" s="42">
        <f>SUMIF(PACC!B:B,B12,PACC!O:O)</f>
        <v>508860</v>
      </c>
    </row>
    <row r="13" spans="1:17" ht="120">
      <c r="B13" s="41" t="s">
        <v>559</v>
      </c>
      <c r="C13" s="41" t="s">
        <v>560</v>
      </c>
      <c r="D13" s="41" t="s">
        <v>561</v>
      </c>
      <c r="E13" s="41" t="s">
        <v>569</v>
      </c>
      <c r="F13" s="41" t="s">
        <v>570</v>
      </c>
      <c r="G13" s="41">
        <v>0</v>
      </c>
      <c r="H13" s="41">
        <v>90</v>
      </c>
      <c r="I13" s="149">
        <v>90</v>
      </c>
      <c r="J13" s="41">
        <v>90</v>
      </c>
      <c r="K13" s="41">
        <v>90</v>
      </c>
      <c r="L13" s="41">
        <v>90</v>
      </c>
      <c r="M13" s="41" t="s">
        <v>576</v>
      </c>
      <c r="N13" s="41" t="s">
        <v>577</v>
      </c>
      <c r="O13" s="41" t="s">
        <v>43</v>
      </c>
      <c r="P13" s="42" cm="1">
        <f t="array" ref="P13">SUMIF(PACC!B:B,B13,PACC!O:O) +SUM(SUMIFS(PRESUPUESTO!E:E,PRESUPUESTO!C:C,{"2.2.1.3.01";"2.2.1.6.01";"2.2.1.7.01";"2.2.1.8.01";"2.2.5.1.01";"2.2.6.2.01";"2.2.6.3.01";"2.2.7.1.02"}))</f>
        <v>22865600</v>
      </c>
      <c r="Q13" s="130" cm="1">
        <f t="array" ref="Q13">SUM(SUMIFS(PRESUPUESTO!E:E,PRESUPUESTO!C:C,{"2.2.1.3.01";"2.2.1.6.01";"2.2.1.7.01";"2.2.1.8.01";"2.2.5.1.01";"2.2.6.2.01";"2.2.6.3.01";"2.2.7.1.02"}))</f>
        <v>22795600</v>
      </c>
    </row>
    <row r="14" spans="1:17" ht="60">
      <c r="B14" s="41" t="s">
        <v>562</v>
      </c>
      <c r="C14" s="41" t="s">
        <v>563</v>
      </c>
      <c r="D14" s="41" t="s">
        <v>564</v>
      </c>
      <c r="E14" s="41" t="s">
        <v>571</v>
      </c>
      <c r="F14" s="41" t="s">
        <v>572</v>
      </c>
      <c r="G14" s="41">
        <v>0</v>
      </c>
      <c r="H14" s="66">
        <f t="shared" ref="H14:H15" si="0">SUM(I14:L14)</f>
        <v>4</v>
      </c>
      <c r="I14" s="149">
        <v>1</v>
      </c>
      <c r="J14" s="41">
        <v>1</v>
      </c>
      <c r="K14" s="41">
        <v>1</v>
      </c>
      <c r="L14" s="41">
        <v>1</v>
      </c>
      <c r="M14" s="41" t="s">
        <v>578</v>
      </c>
      <c r="N14" s="41" t="s">
        <v>579</v>
      </c>
      <c r="O14" s="41" t="s">
        <v>43</v>
      </c>
      <c r="P14" s="42">
        <f>SUMIF(PACC!B:B,B14,PACC!O:O)</f>
        <v>85000</v>
      </c>
    </row>
    <row r="15" spans="1:17" ht="45">
      <c r="B15" s="41" t="s">
        <v>565</v>
      </c>
      <c r="C15" s="41" t="s">
        <v>121</v>
      </c>
      <c r="D15" s="41" t="s">
        <v>566</v>
      </c>
      <c r="E15" s="41" t="s">
        <v>129</v>
      </c>
      <c r="F15" s="41" t="s">
        <v>130</v>
      </c>
      <c r="G15" s="41">
        <v>0</v>
      </c>
      <c r="H15" s="66">
        <f t="shared" si="0"/>
        <v>4</v>
      </c>
      <c r="I15" s="149">
        <v>1</v>
      </c>
      <c r="J15" s="41">
        <v>1</v>
      </c>
      <c r="K15" s="41">
        <v>1</v>
      </c>
      <c r="L15" s="41">
        <v>1</v>
      </c>
      <c r="M15" s="41" t="s">
        <v>141</v>
      </c>
      <c r="N15" s="41" t="s">
        <v>142</v>
      </c>
      <c r="O15" s="41" t="s">
        <v>43</v>
      </c>
      <c r="P15" s="42">
        <f>SUMIF(PACC!B:B,B15,PACC!O:O)</f>
        <v>303468</v>
      </c>
    </row>
    <row r="17" spans="2:16" ht="15.75" thickBot="1"/>
    <row r="18" spans="2:16" ht="15.75" thickTop="1">
      <c r="B18" s="185" t="s">
        <v>580</v>
      </c>
      <c r="C18" s="186"/>
      <c r="D18" s="186"/>
      <c r="E18" s="186"/>
      <c r="F18" s="186"/>
      <c r="G18" s="186"/>
      <c r="H18" s="186"/>
      <c r="I18" s="186"/>
      <c r="J18" s="186"/>
      <c r="K18" s="186"/>
      <c r="L18" s="186"/>
      <c r="M18" s="186"/>
      <c r="N18" s="186"/>
      <c r="O18" s="186"/>
      <c r="P18" s="187"/>
    </row>
    <row r="19" spans="2:16" ht="15.75" thickBot="1">
      <c r="B19" s="188"/>
      <c r="C19" s="189"/>
      <c r="D19" s="189"/>
      <c r="E19" s="189"/>
      <c r="F19" s="189"/>
      <c r="G19" s="189"/>
      <c r="H19" s="189"/>
      <c r="I19" s="189"/>
      <c r="J19" s="189"/>
      <c r="K19" s="189"/>
      <c r="L19" s="189"/>
      <c r="M19" s="189"/>
      <c r="N19" s="189"/>
      <c r="O19" s="189"/>
      <c r="P19" s="190"/>
    </row>
    <row r="20" spans="2:16" ht="21" thickTop="1" thickBot="1">
      <c r="B20" s="26"/>
      <c r="C20" s="26"/>
      <c r="D20" s="26"/>
      <c r="E20" s="27"/>
      <c r="F20" s="27"/>
      <c r="G20" s="27"/>
      <c r="H20" s="27"/>
      <c r="I20" s="27"/>
      <c r="J20" s="27"/>
      <c r="K20" s="27"/>
      <c r="L20" s="27"/>
      <c r="M20" s="27"/>
      <c r="N20" s="28"/>
      <c r="O20" s="27"/>
      <c r="P20" s="28"/>
    </row>
    <row r="21" spans="2:16" ht="40.5" thickTop="1" thickBot="1">
      <c r="B21" s="29" t="s">
        <v>93</v>
      </c>
      <c r="C21" s="182" t="s">
        <v>94</v>
      </c>
      <c r="D21" s="183"/>
      <c r="E21" s="183"/>
      <c r="F21" s="183"/>
      <c r="G21" s="183"/>
      <c r="H21" s="183"/>
      <c r="I21" s="183"/>
      <c r="J21" s="183"/>
      <c r="K21" s="183"/>
      <c r="L21" s="184"/>
      <c r="M21" s="182" t="s">
        <v>95</v>
      </c>
      <c r="N21" s="184"/>
      <c r="O21" s="30"/>
      <c r="P21" s="31" t="s">
        <v>96</v>
      </c>
    </row>
    <row r="22" spans="2:16" ht="59.25" thickTop="1">
      <c r="B22" s="33" t="s">
        <v>97</v>
      </c>
      <c r="C22" s="34" t="s">
        <v>113</v>
      </c>
      <c r="D22" s="34" t="s">
        <v>114</v>
      </c>
      <c r="E22" s="35" t="s">
        <v>98</v>
      </c>
      <c r="F22" s="35" t="s">
        <v>99</v>
      </c>
      <c r="G22" s="35" t="s">
        <v>1741</v>
      </c>
      <c r="H22" s="36" t="s">
        <v>100</v>
      </c>
      <c r="I22" s="148" t="s">
        <v>101</v>
      </c>
      <c r="J22" s="37" t="s">
        <v>102</v>
      </c>
      <c r="K22" s="37" t="s">
        <v>103</v>
      </c>
      <c r="L22" s="37" t="s">
        <v>104</v>
      </c>
      <c r="M22" s="38" t="s">
        <v>105</v>
      </c>
      <c r="N22" s="39" t="s">
        <v>106</v>
      </c>
      <c r="O22" s="36" t="s">
        <v>107</v>
      </c>
      <c r="P22" s="40" t="s">
        <v>108</v>
      </c>
    </row>
    <row r="23" spans="2:16" ht="90">
      <c r="B23" s="41" t="s">
        <v>581</v>
      </c>
      <c r="C23" s="41" t="s">
        <v>582</v>
      </c>
      <c r="D23" s="41" t="s">
        <v>583</v>
      </c>
      <c r="E23" s="41" t="s">
        <v>594</v>
      </c>
      <c r="F23" s="41" t="s">
        <v>595</v>
      </c>
      <c r="G23" s="41">
        <v>4</v>
      </c>
      <c r="H23" s="66">
        <f t="shared" ref="H23:H30" si="1">SUM(I23:L23)</f>
        <v>4</v>
      </c>
      <c r="I23" s="149">
        <v>1</v>
      </c>
      <c r="J23" s="41">
        <v>1</v>
      </c>
      <c r="K23" s="41">
        <v>1</v>
      </c>
      <c r="L23" s="41">
        <v>1</v>
      </c>
      <c r="M23" s="41" t="s">
        <v>610</v>
      </c>
      <c r="N23" s="41" t="s">
        <v>611</v>
      </c>
      <c r="O23" s="41" t="s">
        <v>607</v>
      </c>
      <c r="P23" s="42">
        <f>SUMIF(PACC!B:B,B23,PACC!O:O)</f>
        <v>46420</v>
      </c>
    </row>
    <row r="24" spans="2:16" ht="90">
      <c r="B24" s="41" t="s">
        <v>584</v>
      </c>
      <c r="C24" s="41" t="s">
        <v>585</v>
      </c>
      <c r="D24" s="41" t="s">
        <v>586</v>
      </c>
      <c r="E24" s="41" t="s">
        <v>596</v>
      </c>
      <c r="F24" s="41" t="s">
        <v>597</v>
      </c>
      <c r="G24" s="41">
        <v>4</v>
      </c>
      <c r="H24" s="66">
        <f t="shared" si="1"/>
        <v>4</v>
      </c>
      <c r="I24" s="149">
        <v>1</v>
      </c>
      <c r="J24" s="41">
        <v>1</v>
      </c>
      <c r="K24" s="41">
        <v>1</v>
      </c>
      <c r="L24" s="41">
        <v>1</v>
      </c>
      <c r="M24" s="41" t="s">
        <v>612</v>
      </c>
      <c r="N24" s="41" t="s">
        <v>613</v>
      </c>
      <c r="O24" s="41" t="s">
        <v>608</v>
      </c>
      <c r="P24" s="42">
        <f>SUMIF(PACC!B:B,B24,PACC!O:O)</f>
        <v>57700</v>
      </c>
    </row>
    <row r="25" spans="2:16" ht="114.75" customHeight="1">
      <c r="B25" s="178" t="s">
        <v>587</v>
      </c>
      <c r="C25" s="178" t="s">
        <v>588</v>
      </c>
      <c r="D25" s="178" t="s">
        <v>589</v>
      </c>
      <c r="E25" s="41" t="s">
        <v>598</v>
      </c>
      <c r="F25" s="41" t="s">
        <v>599</v>
      </c>
      <c r="G25" s="41">
        <v>2</v>
      </c>
      <c r="H25" s="66">
        <f t="shared" si="1"/>
        <v>2</v>
      </c>
      <c r="I25" s="149">
        <v>0</v>
      </c>
      <c r="J25" s="41">
        <v>1</v>
      </c>
      <c r="K25" s="41">
        <v>0</v>
      </c>
      <c r="L25" s="41">
        <v>1</v>
      </c>
      <c r="M25" s="41" t="s">
        <v>614</v>
      </c>
      <c r="N25" s="41" t="s">
        <v>615</v>
      </c>
      <c r="O25" s="41" t="s">
        <v>609</v>
      </c>
      <c r="P25" s="42">
        <f>SUMIF(PACC!B:B,B25,PACC!O:O)</f>
        <v>982700</v>
      </c>
    </row>
    <row r="26" spans="2:16" ht="80.25" customHeight="1">
      <c r="B26" s="191"/>
      <c r="C26" s="191"/>
      <c r="D26" s="191"/>
      <c r="E26" s="41" t="s">
        <v>600</v>
      </c>
      <c r="F26" s="41" t="s">
        <v>601</v>
      </c>
      <c r="G26" s="41">
        <v>2</v>
      </c>
      <c r="H26" s="66">
        <f t="shared" si="1"/>
        <v>2</v>
      </c>
      <c r="I26" s="149">
        <v>0</v>
      </c>
      <c r="J26" s="41">
        <v>1</v>
      </c>
      <c r="K26" s="41">
        <v>0</v>
      </c>
      <c r="L26" s="41">
        <v>1</v>
      </c>
      <c r="M26" s="178" t="s">
        <v>616</v>
      </c>
      <c r="N26" s="178" t="s">
        <v>617</v>
      </c>
      <c r="O26" s="178" t="s">
        <v>609</v>
      </c>
      <c r="P26" s="180">
        <f>SUMIF(PACC!B:B,B26,PACC!O:O)</f>
        <v>0</v>
      </c>
    </row>
    <row r="27" spans="2:16" ht="54.75" customHeight="1">
      <c r="B27" s="179"/>
      <c r="C27" s="179"/>
      <c r="D27" s="179"/>
      <c r="E27" s="41" t="s">
        <v>602</v>
      </c>
      <c r="F27" s="41" t="s">
        <v>603</v>
      </c>
      <c r="G27" s="41">
        <v>12</v>
      </c>
      <c r="H27" s="66">
        <f t="shared" si="1"/>
        <v>12</v>
      </c>
      <c r="I27" s="149">
        <v>3</v>
      </c>
      <c r="J27" s="41">
        <v>3</v>
      </c>
      <c r="K27" s="41">
        <v>3</v>
      </c>
      <c r="L27" s="41">
        <v>3</v>
      </c>
      <c r="M27" s="179"/>
      <c r="N27" s="179"/>
      <c r="O27" s="179"/>
      <c r="P27" s="181">
        <f>SUMIF(PACC!B:B,B27,PACC!O:O)</f>
        <v>0</v>
      </c>
    </row>
    <row r="28" spans="2:16" ht="90" customHeight="1">
      <c r="B28" s="178" t="s">
        <v>590</v>
      </c>
      <c r="C28" s="178" t="s">
        <v>591</v>
      </c>
      <c r="D28" s="178" t="s">
        <v>592</v>
      </c>
      <c r="E28" s="41" t="s">
        <v>604</v>
      </c>
      <c r="F28" s="41" t="s">
        <v>606</v>
      </c>
      <c r="G28" s="41">
        <v>4</v>
      </c>
      <c r="H28" s="66">
        <f t="shared" si="1"/>
        <v>4</v>
      </c>
      <c r="I28" s="149">
        <v>1</v>
      </c>
      <c r="J28" s="41">
        <v>1</v>
      </c>
      <c r="K28" s="41">
        <v>1</v>
      </c>
      <c r="L28" s="41">
        <v>1</v>
      </c>
      <c r="M28" s="178" t="s">
        <v>618</v>
      </c>
      <c r="N28" s="178" t="s">
        <v>619</v>
      </c>
      <c r="O28" s="178" t="s">
        <v>609</v>
      </c>
      <c r="P28" s="180">
        <f>SUMIF(PACC!B:B,B28,PACC!O:O)</f>
        <v>5000</v>
      </c>
    </row>
    <row r="29" spans="2:16" ht="90" customHeight="1">
      <c r="B29" s="179"/>
      <c r="C29" s="179"/>
      <c r="D29" s="179"/>
      <c r="E29" s="41" t="s">
        <v>605</v>
      </c>
      <c r="F29" s="41" t="s">
        <v>606</v>
      </c>
      <c r="G29" s="41">
        <v>4</v>
      </c>
      <c r="H29" s="66">
        <f t="shared" si="1"/>
        <v>4</v>
      </c>
      <c r="I29" s="149">
        <v>1</v>
      </c>
      <c r="J29" s="41">
        <v>1</v>
      </c>
      <c r="K29" s="41">
        <v>1</v>
      </c>
      <c r="L29" s="41">
        <v>1</v>
      </c>
      <c r="M29" s="179"/>
      <c r="N29" s="179"/>
      <c r="O29" s="179"/>
      <c r="P29" s="181">
        <f>SUMIF(PACC!B:B,B29,PACC!O:O)</f>
        <v>0</v>
      </c>
    </row>
    <row r="30" spans="2:16" ht="45">
      <c r="B30" s="41" t="s">
        <v>593</v>
      </c>
      <c r="C30" s="41" t="s">
        <v>121</v>
      </c>
      <c r="D30" s="41" t="s">
        <v>122</v>
      </c>
      <c r="E30" s="41" t="s">
        <v>250</v>
      </c>
      <c r="F30" s="41" t="s">
        <v>130</v>
      </c>
      <c r="G30" s="41">
        <v>4</v>
      </c>
      <c r="H30" s="66">
        <f t="shared" si="1"/>
        <v>4</v>
      </c>
      <c r="I30" s="149">
        <v>1</v>
      </c>
      <c r="J30" s="41">
        <v>1</v>
      </c>
      <c r="K30" s="41">
        <v>1</v>
      </c>
      <c r="L30" s="41">
        <v>1</v>
      </c>
      <c r="M30" s="41" t="s">
        <v>141</v>
      </c>
      <c r="N30" s="41" t="s">
        <v>142</v>
      </c>
      <c r="O30" s="41" t="s">
        <v>43</v>
      </c>
      <c r="P30" s="42">
        <f>SUMIF(PACC!B:B,B30,PACC!O:O)</f>
        <v>205000</v>
      </c>
    </row>
    <row r="32" spans="2:16" ht="15.75" thickBot="1"/>
    <row r="33" spans="2:16" ht="15.75" thickTop="1">
      <c r="B33" s="185" t="s">
        <v>620</v>
      </c>
      <c r="C33" s="186"/>
      <c r="D33" s="186"/>
      <c r="E33" s="186"/>
      <c r="F33" s="186"/>
      <c r="G33" s="186"/>
      <c r="H33" s="186"/>
      <c r="I33" s="186"/>
      <c r="J33" s="186"/>
      <c r="K33" s="186"/>
      <c r="L33" s="186"/>
      <c r="M33" s="186"/>
      <c r="N33" s="186"/>
      <c r="O33" s="186"/>
      <c r="P33" s="187"/>
    </row>
    <row r="34" spans="2:16" ht="15.75" thickBot="1">
      <c r="B34" s="188"/>
      <c r="C34" s="189"/>
      <c r="D34" s="189"/>
      <c r="E34" s="189"/>
      <c r="F34" s="189"/>
      <c r="G34" s="189"/>
      <c r="H34" s="189"/>
      <c r="I34" s="189"/>
      <c r="J34" s="189"/>
      <c r="K34" s="189"/>
      <c r="L34" s="189"/>
      <c r="M34" s="189"/>
      <c r="N34" s="189"/>
      <c r="O34" s="189"/>
      <c r="P34" s="190"/>
    </row>
    <row r="35" spans="2:16" ht="21" thickTop="1" thickBot="1">
      <c r="B35" s="26"/>
      <c r="C35" s="26"/>
      <c r="D35" s="26"/>
      <c r="E35" s="27"/>
      <c r="F35" s="27"/>
      <c r="G35" s="27"/>
      <c r="H35" s="27"/>
      <c r="I35" s="27"/>
      <c r="J35" s="27"/>
      <c r="K35" s="27"/>
      <c r="L35" s="27"/>
      <c r="M35" s="27"/>
      <c r="N35" s="28"/>
      <c r="O35" s="27"/>
      <c r="P35" s="28"/>
    </row>
    <row r="36" spans="2:16" ht="40.5" thickTop="1" thickBot="1">
      <c r="B36" s="29" t="s">
        <v>93</v>
      </c>
      <c r="C36" s="182" t="s">
        <v>94</v>
      </c>
      <c r="D36" s="183"/>
      <c r="E36" s="183"/>
      <c r="F36" s="183"/>
      <c r="G36" s="183"/>
      <c r="H36" s="183"/>
      <c r="I36" s="183"/>
      <c r="J36" s="183"/>
      <c r="K36" s="183"/>
      <c r="L36" s="184"/>
      <c r="M36" s="182" t="s">
        <v>95</v>
      </c>
      <c r="N36" s="184"/>
      <c r="O36" s="30"/>
      <c r="P36" s="31" t="s">
        <v>96</v>
      </c>
    </row>
    <row r="37" spans="2:16" ht="59.25" thickTop="1">
      <c r="B37" s="33" t="s">
        <v>97</v>
      </c>
      <c r="C37" s="34" t="s">
        <v>113</v>
      </c>
      <c r="D37" s="34" t="s">
        <v>114</v>
      </c>
      <c r="E37" s="35" t="s">
        <v>98</v>
      </c>
      <c r="F37" s="35" t="s">
        <v>99</v>
      </c>
      <c r="G37" s="35" t="s">
        <v>1741</v>
      </c>
      <c r="H37" s="36" t="s">
        <v>100</v>
      </c>
      <c r="I37" s="148" t="s">
        <v>101</v>
      </c>
      <c r="J37" s="37" t="s">
        <v>102</v>
      </c>
      <c r="K37" s="37" t="s">
        <v>103</v>
      </c>
      <c r="L37" s="37" t="s">
        <v>104</v>
      </c>
      <c r="M37" s="38" t="s">
        <v>105</v>
      </c>
      <c r="N37" s="39" t="s">
        <v>106</v>
      </c>
      <c r="O37" s="36" t="s">
        <v>107</v>
      </c>
      <c r="P37" s="40" t="s">
        <v>108</v>
      </c>
    </row>
    <row r="38" spans="2:16" ht="150">
      <c r="B38" s="67" t="s">
        <v>621</v>
      </c>
      <c r="C38" s="67" t="s">
        <v>1770</v>
      </c>
      <c r="D38" s="67" t="s">
        <v>1771</v>
      </c>
      <c r="E38" s="67" t="s">
        <v>1772</v>
      </c>
      <c r="F38" s="67" t="s">
        <v>1773</v>
      </c>
      <c r="G38" s="67">
        <v>0</v>
      </c>
      <c r="H38" s="67">
        <f>SUM(I38:L38)</f>
        <v>4</v>
      </c>
      <c r="I38" s="149">
        <v>1</v>
      </c>
      <c r="J38" s="67">
        <v>1</v>
      </c>
      <c r="K38" s="67">
        <v>1</v>
      </c>
      <c r="L38" s="67">
        <v>1</v>
      </c>
      <c r="M38" s="67" t="s">
        <v>623</v>
      </c>
      <c r="N38" s="67" t="s">
        <v>624</v>
      </c>
      <c r="O38" s="67" t="s">
        <v>622</v>
      </c>
      <c r="P38" s="68">
        <f>SUMIF(PACC!B:B,B38,PACC!O:O)</f>
        <v>3000</v>
      </c>
    </row>
    <row r="40" spans="2:16" ht="15.75" thickBot="1"/>
    <row r="41" spans="2:16" ht="15.75" thickTop="1">
      <c r="B41" s="185" t="s">
        <v>625</v>
      </c>
      <c r="C41" s="186"/>
      <c r="D41" s="186"/>
      <c r="E41" s="186"/>
      <c r="F41" s="186"/>
      <c r="G41" s="186"/>
      <c r="H41" s="186"/>
      <c r="I41" s="186"/>
      <c r="J41" s="186"/>
      <c r="K41" s="186"/>
      <c r="L41" s="186"/>
      <c r="M41" s="186"/>
      <c r="N41" s="186"/>
      <c r="O41" s="186"/>
      <c r="P41" s="187"/>
    </row>
    <row r="42" spans="2:16" ht="15.75" thickBot="1">
      <c r="B42" s="188"/>
      <c r="C42" s="189"/>
      <c r="D42" s="189"/>
      <c r="E42" s="189"/>
      <c r="F42" s="189"/>
      <c r="G42" s="189"/>
      <c r="H42" s="189"/>
      <c r="I42" s="189"/>
      <c r="J42" s="189"/>
      <c r="K42" s="189"/>
      <c r="L42" s="189"/>
      <c r="M42" s="189"/>
      <c r="N42" s="189"/>
      <c r="O42" s="189"/>
      <c r="P42" s="190"/>
    </row>
    <row r="43" spans="2:16" ht="21" thickTop="1" thickBot="1">
      <c r="B43" s="26"/>
      <c r="C43" s="26"/>
      <c r="D43" s="26"/>
      <c r="E43" s="27"/>
      <c r="F43" s="27"/>
      <c r="G43" s="27"/>
      <c r="H43" s="27"/>
      <c r="I43" s="27"/>
      <c r="J43" s="27"/>
      <c r="K43" s="27"/>
      <c r="L43" s="27"/>
      <c r="M43" s="27"/>
      <c r="N43" s="28"/>
      <c r="O43" s="27"/>
      <c r="P43" s="28"/>
    </row>
    <row r="44" spans="2:16" ht="40.5" thickTop="1" thickBot="1">
      <c r="B44" s="29" t="s">
        <v>93</v>
      </c>
      <c r="C44" s="182" t="s">
        <v>94</v>
      </c>
      <c r="D44" s="183"/>
      <c r="E44" s="183"/>
      <c r="F44" s="183"/>
      <c r="G44" s="183"/>
      <c r="H44" s="183"/>
      <c r="I44" s="183"/>
      <c r="J44" s="183"/>
      <c r="K44" s="183"/>
      <c r="L44" s="184"/>
      <c r="M44" s="182" t="s">
        <v>95</v>
      </c>
      <c r="N44" s="184"/>
      <c r="O44" s="30"/>
      <c r="P44" s="31" t="s">
        <v>96</v>
      </c>
    </row>
    <row r="45" spans="2:16" ht="59.25" thickTop="1">
      <c r="B45" s="33" t="s">
        <v>97</v>
      </c>
      <c r="C45" s="34" t="s">
        <v>113</v>
      </c>
      <c r="D45" s="34" t="s">
        <v>114</v>
      </c>
      <c r="E45" s="35" t="s">
        <v>98</v>
      </c>
      <c r="F45" s="35" t="s">
        <v>99</v>
      </c>
      <c r="G45" s="35" t="s">
        <v>1741</v>
      </c>
      <c r="H45" s="36" t="s">
        <v>100</v>
      </c>
      <c r="I45" s="148" t="s">
        <v>101</v>
      </c>
      <c r="J45" s="37" t="s">
        <v>102</v>
      </c>
      <c r="K45" s="37" t="s">
        <v>103</v>
      </c>
      <c r="L45" s="37" t="s">
        <v>104</v>
      </c>
      <c r="M45" s="38" t="s">
        <v>105</v>
      </c>
      <c r="N45" s="39" t="s">
        <v>106</v>
      </c>
      <c r="O45" s="36" t="s">
        <v>107</v>
      </c>
      <c r="P45" s="40" t="s">
        <v>108</v>
      </c>
    </row>
    <row r="46" spans="2:16" ht="60">
      <c r="B46" s="178" t="s">
        <v>626</v>
      </c>
      <c r="C46" s="178" t="s">
        <v>627</v>
      </c>
      <c r="D46" s="178" t="s">
        <v>628</v>
      </c>
      <c r="E46" s="41" t="s">
        <v>639</v>
      </c>
      <c r="F46" s="41" t="s">
        <v>640</v>
      </c>
      <c r="G46" s="41">
        <v>90</v>
      </c>
      <c r="H46" s="41">
        <v>90</v>
      </c>
      <c r="I46" s="149">
        <v>90</v>
      </c>
      <c r="J46" s="41">
        <v>90</v>
      </c>
      <c r="K46" s="41">
        <v>90</v>
      </c>
      <c r="L46" s="41">
        <v>90</v>
      </c>
      <c r="M46" s="178" t="s">
        <v>654</v>
      </c>
      <c r="N46" s="178" t="s">
        <v>655</v>
      </c>
      <c r="O46" s="178" t="s">
        <v>651</v>
      </c>
      <c r="P46" s="180">
        <f>SUMIF(PACC!B:B,B46,PACC!O:O)</f>
        <v>2048022</v>
      </c>
    </row>
    <row r="47" spans="2:16" ht="60" customHeight="1">
      <c r="B47" s="179"/>
      <c r="C47" s="179"/>
      <c r="D47" s="179"/>
      <c r="E47" s="41" t="s">
        <v>641</v>
      </c>
      <c r="F47" s="41" t="s">
        <v>642</v>
      </c>
      <c r="G47" s="41">
        <v>90</v>
      </c>
      <c r="H47" s="41">
        <v>90</v>
      </c>
      <c r="I47" s="149">
        <v>90</v>
      </c>
      <c r="J47" s="41">
        <v>90</v>
      </c>
      <c r="K47" s="41">
        <v>90</v>
      </c>
      <c r="L47" s="41">
        <v>90</v>
      </c>
      <c r="M47" s="179"/>
      <c r="N47" s="179"/>
      <c r="O47" s="179"/>
      <c r="P47" s="181">
        <f>SUMIF(PACC!B:B,B47,PACC!O:O)</f>
        <v>0</v>
      </c>
    </row>
    <row r="48" spans="2:16" ht="60">
      <c r="B48" s="41" t="s">
        <v>629</v>
      </c>
      <c r="C48" s="41" t="s">
        <v>630</v>
      </c>
      <c r="D48" s="41" t="s">
        <v>631</v>
      </c>
      <c r="E48" s="41" t="s">
        <v>643</v>
      </c>
      <c r="F48" s="41" t="s">
        <v>644</v>
      </c>
      <c r="G48" s="41">
        <v>2</v>
      </c>
      <c r="H48" s="67">
        <f>SUM(I48:L48)</f>
        <v>2</v>
      </c>
      <c r="I48" s="149">
        <v>0</v>
      </c>
      <c r="J48" s="41">
        <v>1</v>
      </c>
      <c r="K48" s="41">
        <v>0</v>
      </c>
      <c r="L48" s="41">
        <v>1</v>
      </c>
      <c r="M48" s="41" t="s">
        <v>656</v>
      </c>
      <c r="N48" s="41" t="s">
        <v>657</v>
      </c>
      <c r="O48" s="41" t="s">
        <v>652</v>
      </c>
      <c r="P48" s="42">
        <f>SUMIF(PACC!B:B,B48,PACC!O:O)</f>
        <v>642000</v>
      </c>
    </row>
    <row r="49" spans="2:16" ht="45">
      <c r="B49" s="41" t="s">
        <v>632</v>
      </c>
      <c r="C49" s="41" t="s">
        <v>633</v>
      </c>
      <c r="D49" s="41" t="s">
        <v>634</v>
      </c>
      <c r="E49" s="41" t="s">
        <v>645</v>
      </c>
      <c r="F49" s="41" t="s">
        <v>646</v>
      </c>
      <c r="G49" s="41">
        <v>100</v>
      </c>
      <c r="H49" s="41">
        <v>100</v>
      </c>
      <c r="I49" s="149">
        <v>100</v>
      </c>
      <c r="J49" s="41">
        <v>100</v>
      </c>
      <c r="K49" s="41">
        <v>100</v>
      </c>
      <c r="L49" s="41">
        <v>100</v>
      </c>
      <c r="M49" s="41" t="s">
        <v>658</v>
      </c>
      <c r="N49" s="41" t="s">
        <v>659</v>
      </c>
      <c r="O49" s="41" t="s">
        <v>43</v>
      </c>
      <c r="P49" s="42">
        <f>SUMIF(PACC!B:B,B49,PACC!O:O)</f>
        <v>1294695</v>
      </c>
    </row>
    <row r="50" spans="2:16" ht="75">
      <c r="B50" s="178" t="s">
        <v>635</v>
      </c>
      <c r="C50" s="178" t="s">
        <v>636</v>
      </c>
      <c r="D50" s="178" t="s">
        <v>637</v>
      </c>
      <c r="E50" s="41" t="s">
        <v>647</v>
      </c>
      <c r="F50" s="41" t="s">
        <v>648</v>
      </c>
      <c r="G50" s="41">
        <v>85</v>
      </c>
      <c r="H50" s="41">
        <v>85</v>
      </c>
      <c r="I50" s="149">
        <v>85</v>
      </c>
      <c r="J50" s="41">
        <v>85</v>
      </c>
      <c r="K50" s="41">
        <v>85</v>
      </c>
      <c r="L50" s="41">
        <v>85</v>
      </c>
      <c r="M50" s="178" t="s">
        <v>660</v>
      </c>
      <c r="N50" s="178" t="s">
        <v>661</v>
      </c>
      <c r="O50" s="178" t="s">
        <v>653</v>
      </c>
      <c r="P50" s="180">
        <f>SUMIF(PACC!B:B,B50,PACC!O:O)</f>
        <v>17356975</v>
      </c>
    </row>
    <row r="51" spans="2:16" ht="90">
      <c r="B51" s="179"/>
      <c r="C51" s="179"/>
      <c r="D51" s="179"/>
      <c r="E51" s="41" t="s">
        <v>649</v>
      </c>
      <c r="F51" s="41" t="s">
        <v>650</v>
      </c>
      <c r="G51" s="41">
        <v>95</v>
      </c>
      <c r="H51" s="41">
        <v>95</v>
      </c>
      <c r="I51" s="149">
        <v>95</v>
      </c>
      <c r="J51" s="41">
        <v>95</v>
      </c>
      <c r="K51" s="41">
        <v>95</v>
      </c>
      <c r="L51" s="41">
        <v>95</v>
      </c>
      <c r="M51" s="179"/>
      <c r="N51" s="179"/>
      <c r="O51" s="179"/>
      <c r="P51" s="181">
        <f>SUMIF(PACC!B:B,B51,PACC!O:O)</f>
        <v>0</v>
      </c>
    </row>
    <row r="52" spans="2:16" ht="45">
      <c r="B52" s="41" t="s">
        <v>638</v>
      </c>
      <c r="C52" s="41" t="s">
        <v>121</v>
      </c>
      <c r="D52" s="41" t="s">
        <v>122</v>
      </c>
      <c r="E52" s="41" t="s">
        <v>129</v>
      </c>
      <c r="F52" s="41" t="s">
        <v>130</v>
      </c>
      <c r="G52" s="41">
        <v>4</v>
      </c>
      <c r="H52" s="67">
        <f>SUM(I52:L52)</f>
        <v>4</v>
      </c>
      <c r="I52" s="149">
        <v>1</v>
      </c>
      <c r="J52" s="41">
        <v>1</v>
      </c>
      <c r="K52" s="41">
        <v>1</v>
      </c>
      <c r="L52" s="41">
        <v>1</v>
      </c>
      <c r="M52" s="41" t="s">
        <v>141</v>
      </c>
      <c r="N52" s="41" t="s">
        <v>142</v>
      </c>
      <c r="O52" s="41" t="s">
        <v>43</v>
      </c>
      <c r="P52" s="42">
        <f>SUMIF(PACC!B:B,B52,PACC!O:O)</f>
        <v>528000</v>
      </c>
    </row>
    <row r="54" spans="2:16" ht="15.75" thickBot="1"/>
    <row r="55" spans="2:16" ht="15.75" thickTop="1">
      <c r="B55" s="185" t="s">
        <v>662</v>
      </c>
      <c r="C55" s="186"/>
      <c r="D55" s="186"/>
      <c r="E55" s="186"/>
      <c r="F55" s="186"/>
      <c r="G55" s="186"/>
      <c r="H55" s="186"/>
      <c r="I55" s="186"/>
      <c r="J55" s="186"/>
      <c r="K55" s="186"/>
      <c r="L55" s="186"/>
      <c r="M55" s="186"/>
      <c r="N55" s="186"/>
      <c r="O55" s="186"/>
      <c r="P55" s="187"/>
    </row>
    <row r="56" spans="2:16" ht="15.75" thickBot="1">
      <c r="B56" s="188"/>
      <c r="C56" s="189"/>
      <c r="D56" s="189"/>
      <c r="E56" s="189"/>
      <c r="F56" s="189"/>
      <c r="G56" s="189"/>
      <c r="H56" s="189"/>
      <c r="I56" s="189"/>
      <c r="J56" s="189"/>
      <c r="K56" s="189"/>
      <c r="L56" s="189"/>
      <c r="M56" s="189"/>
      <c r="N56" s="189"/>
      <c r="O56" s="189"/>
      <c r="P56" s="190"/>
    </row>
    <row r="57" spans="2:16" ht="21" thickTop="1" thickBot="1">
      <c r="B57" s="26"/>
      <c r="C57" s="26"/>
      <c r="D57" s="26"/>
      <c r="E57" s="27"/>
      <c r="F57" s="27"/>
      <c r="G57" s="27"/>
      <c r="H57" s="27"/>
      <c r="I57" s="27"/>
      <c r="J57" s="27"/>
      <c r="K57" s="27"/>
      <c r="L57" s="27"/>
      <c r="M57" s="27"/>
      <c r="N57" s="28"/>
      <c r="O57" s="27"/>
      <c r="P57" s="28"/>
    </row>
    <row r="58" spans="2:16" ht="40.5" thickTop="1" thickBot="1">
      <c r="B58" s="29" t="s">
        <v>93</v>
      </c>
      <c r="C58" s="182" t="s">
        <v>94</v>
      </c>
      <c r="D58" s="183"/>
      <c r="E58" s="183"/>
      <c r="F58" s="183"/>
      <c r="G58" s="183"/>
      <c r="H58" s="183"/>
      <c r="I58" s="183"/>
      <c r="J58" s="183"/>
      <c r="K58" s="183"/>
      <c r="L58" s="184"/>
      <c r="M58" s="182" t="s">
        <v>95</v>
      </c>
      <c r="N58" s="184"/>
      <c r="O58" s="30"/>
      <c r="P58" s="31" t="s">
        <v>96</v>
      </c>
    </row>
    <row r="59" spans="2:16" ht="59.25" thickTop="1">
      <c r="B59" s="33" t="s">
        <v>97</v>
      </c>
      <c r="C59" s="34" t="s">
        <v>113</v>
      </c>
      <c r="D59" s="34" t="s">
        <v>114</v>
      </c>
      <c r="E59" s="35" t="s">
        <v>98</v>
      </c>
      <c r="F59" s="35" t="s">
        <v>99</v>
      </c>
      <c r="G59" s="35" t="s">
        <v>1741</v>
      </c>
      <c r="H59" s="36" t="s">
        <v>100</v>
      </c>
      <c r="I59" s="148" t="s">
        <v>101</v>
      </c>
      <c r="J59" s="37" t="s">
        <v>102</v>
      </c>
      <c r="K59" s="37" t="s">
        <v>103</v>
      </c>
      <c r="L59" s="37" t="s">
        <v>104</v>
      </c>
      <c r="M59" s="38" t="s">
        <v>105</v>
      </c>
      <c r="N59" s="39" t="s">
        <v>106</v>
      </c>
      <c r="O59" s="36" t="s">
        <v>107</v>
      </c>
      <c r="P59" s="40" t="s">
        <v>108</v>
      </c>
    </row>
    <row r="60" spans="2:16" ht="60">
      <c r="B60" s="41" t="s">
        <v>663</v>
      </c>
      <c r="C60" s="41" t="s">
        <v>664</v>
      </c>
      <c r="D60" s="41" t="s">
        <v>665</v>
      </c>
      <c r="E60" s="41" t="s">
        <v>666</v>
      </c>
      <c r="F60" s="41" t="s">
        <v>667</v>
      </c>
      <c r="G60" s="41">
        <v>4</v>
      </c>
      <c r="H60" s="67">
        <f>SUM(I60:L60)</f>
        <v>4</v>
      </c>
      <c r="I60" s="149">
        <v>1</v>
      </c>
      <c r="J60" s="41">
        <v>1</v>
      </c>
      <c r="K60" s="41">
        <v>1</v>
      </c>
      <c r="L60" s="41">
        <v>1</v>
      </c>
      <c r="M60" s="41" t="s">
        <v>669</v>
      </c>
      <c r="N60" s="41" t="s">
        <v>670</v>
      </c>
      <c r="O60" s="41" t="s">
        <v>668</v>
      </c>
      <c r="P60" s="42">
        <f>SUMIF(PACC!B:B,B60,PACC!O:O)</f>
        <v>483570</v>
      </c>
    </row>
    <row r="62" spans="2:16" ht="15.75" thickBot="1"/>
    <row r="63" spans="2:16" ht="15.75" thickTop="1">
      <c r="B63" s="185" t="s">
        <v>671</v>
      </c>
      <c r="C63" s="186"/>
      <c r="D63" s="186"/>
      <c r="E63" s="186"/>
      <c r="F63" s="186"/>
      <c r="G63" s="186"/>
      <c r="H63" s="186"/>
      <c r="I63" s="186"/>
      <c r="J63" s="186"/>
      <c r="K63" s="186"/>
      <c r="L63" s="186"/>
      <c r="M63" s="186"/>
      <c r="N63" s="186"/>
      <c r="O63" s="186"/>
      <c r="P63" s="187"/>
    </row>
    <row r="64" spans="2:16" ht="15.75" thickBot="1">
      <c r="B64" s="188"/>
      <c r="C64" s="189"/>
      <c r="D64" s="189"/>
      <c r="E64" s="189"/>
      <c r="F64" s="189"/>
      <c r="G64" s="189"/>
      <c r="H64" s="189"/>
      <c r="I64" s="189"/>
      <c r="J64" s="189"/>
      <c r="K64" s="189"/>
      <c r="L64" s="189"/>
      <c r="M64" s="189"/>
      <c r="N64" s="189"/>
      <c r="O64" s="189"/>
      <c r="P64" s="190"/>
    </row>
    <row r="65" spans="2:16" ht="21" thickTop="1" thickBot="1">
      <c r="B65" s="26"/>
      <c r="C65" s="26"/>
      <c r="D65" s="26"/>
      <c r="E65" s="27"/>
      <c r="F65" s="27"/>
      <c r="G65" s="27"/>
      <c r="H65" s="27"/>
      <c r="I65" s="27"/>
      <c r="J65" s="27"/>
      <c r="K65" s="27"/>
      <c r="L65" s="27"/>
      <c r="M65" s="27"/>
      <c r="N65" s="28"/>
      <c r="O65" s="27"/>
      <c r="P65" s="28"/>
    </row>
    <row r="66" spans="2:16" ht="40.5" thickTop="1" thickBot="1">
      <c r="B66" s="29" t="s">
        <v>93</v>
      </c>
      <c r="C66" s="182" t="s">
        <v>94</v>
      </c>
      <c r="D66" s="183"/>
      <c r="E66" s="183"/>
      <c r="F66" s="183"/>
      <c r="G66" s="183"/>
      <c r="H66" s="183"/>
      <c r="I66" s="183"/>
      <c r="J66" s="183"/>
      <c r="K66" s="183"/>
      <c r="L66" s="184"/>
      <c r="M66" s="182" t="s">
        <v>95</v>
      </c>
      <c r="N66" s="184"/>
      <c r="O66" s="30"/>
      <c r="P66" s="31" t="s">
        <v>96</v>
      </c>
    </row>
    <row r="67" spans="2:16" ht="59.25" thickTop="1">
      <c r="B67" s="33" t="s">
        <v>97</v>
      </c>
      <c r="C67" s="34" t="s">
        <v>113</v>
      </c>
      <c r="D67" s="34" t="s">
        <v>114</v>
      </c>
      <c r="E67" s="35" t="s">
        <v>98</v>
      </c>
      <c r="F67" s="35" t="s">
        <v>99</v>
      </c>
      <c r="G67" s="35" t="s">
        <v>1741</v>
      </c>
      <c r="H67" s="36" t="s">
        <v>100</v>
      </c>
      <c r="I67" s="148" t="s">
        <v>101</v>
      </c>
      <c r="J67" s="37" t="s">
        <v>102</v>
      </c>
      <c r="K67" s="37" t="s">
        <v>103</v>
      </c>
      <c r="L67" s="37" t="s">
        <v>104</v>
      </c>
      <c r="M67" s="38" t="s">
        <v>105</v>
      </c>
      <c r="N67" s="39" t="s">
        <v>106</v>
      </c>
      <c r="O67" s="36" t="s">
        <v>107</v>
      </c>
      <c r="P67" s="40" t="s">
        <v>108</v>
      </c>
    </row>
    <row r="68" spans="2:16" ht="90" customHeight="1">
      <c r="B68" s="178" t="s">
        <v>672</v>
      </c>
      <c r="C68" s="178" t="s">
        <v>673</v>
      </c>
      <c r="D68" s="178" t="s">
        <v>674</v>
      </c>
      <c r="E68" s="41" t="s">
        <v>675</v>
      </c>
      <c r="F68" s="41" t="s">
        <v>676</v>
      </c>
      <c r="G68" s="41">
        <v>0</v>
      </c>
      <c r="H68" s="41">
        <v>85</v>
      </c>
      <c r="I68" s="149">
        <v>85</v>
      </c>
      <c r="J68" s="41">
        <v>85</v>
      </c>
      <c r="K68" s="41">
        <v>85</v>
      </c>
      <c r="L68" s="41">
        <v>85</v>
      </c>
      <c r="M68" s="178" t="s">
        <v>680</v>
      </c>
      <c r="N68" s="178" t="s">
        <v>681</v>
      </c>
      <c r="O68" s="41" t="s">
        <v>679</v>
      </c>
      <c r="P68" s="180">
        <f>SUMIF(PACC!B:B,B68,PACC!O:O)</f>
        <v>136500</v>
      </c>
    </row>
    <row r="69" spans="2:16" ht="90" customHeight="1">
      <c r="B69" s="179"/>
      <c r="C69" s="179"/>
      <c r="D69" s="179"/>
      <c r="E69" s="41" t="s">
        <v>677</v>
      </c>
      <c r="F69" s="41" t="s">
        <v>678</v>
      </c>
      <c r="G69" s="41">
        <v>0</v>
      </c>
      <c r="H69" s="41">
        <v>85</v>
      </c>
      <c r="I69" s="149">
        <v>85</v>
      </c>
      <c r="J69" s="41">
        <v>85</v>
      </c>
      <c r="K69" s="41">
        <v>85</v>
      </c>
      <c r="L69" s="41">
        <v>85</v>
      </c>
      <c r="M69" s="179"/>
      <c r="N69" s="179"/>
      <c r="O69" s="41" t="s">
        <v>679</v>
      </c>
      <c r="P69" s="181">
        <f>SUMIF(PACC!B:B,B69,PACC!O:O)</f>
        <v>0</v>
      </c>
    </row>
  </sheetData>
  <mergeCells count="55">
    <mergeCell ref="B2:B5"/>
    <mergeCell ref="C2:P3"/>
    <mergeCell ref="C4:P5"/>
    <mergeCell ref="B7:P8"/>
    <mergeCell ref="C10:L10"/>
    <mergeCell ref="M10:N10"/>
    <mergeCell ref="B18:P19"/>
    <mergeCell ref="C21:L21"/>
    <mergeCell ref="M21:N21"/>
    <mergeCell ref="M26:M27"/>
    <mergeCell ref="N26:N27"/>
    <mergeCell ref="O26:O27"/>
    <mergeCell ref="P26:P27"/>
    <mergeCell ref="B25:B27"/>
    <mergeCell ref="C25:C27"/>
    <mergeCell ref="D25:D27"/>
    <mergeCell ref="C44:L44"/>
    <mergeCell ref="M44:N44"/>
    <mergeCell ref="B28:B29"/>
    <mergeCell ref="C28:C29"/>
    <mergeCell ref="D28:D29"/>
    <mergeCell ref="M28:M29"/>
    <mergeCell ref="N28:N29"/>
    <mergeCell ref="P28:P29"/>
    <mergeCell ref="B33:P34"/>
    <mergeCell ref="C36:L36"/>
    <mergeCell ref="M36:N36"/>
    <mergeCell ref="B41:P42"/>
    <mergeCell ref="O28:O29"/>
    <mergeCell ref="P46:P47"/>
    <mergeCell ref="B50:B51"/>
    <mergeCell ref="C50:C51"/>
    <mergeCell ref="D50:D51"/>
    <mergeCell ref="M50:M51"/>
    <mergeCell ref="N50:N51"/>
    <mergeCell ref="O50:O51"/>
    <mergeCell ref="P50:P51"/>
    <mergeCell ref="B46:B47"/>
    <mergeCell ref="C46:C47"/>
    <mergeCell ref="D46:D47"/>
    <mergeCell ref="M46:M47"/>
    <mergeCell ref="N46:N47"/>
    <mergeCell ref="O46:O47"/>
    <mergeCell ref="P68:P69"/>
    <mergeCell ref="B55:P56"/>
    <mergeCell ref="C58:L58"/>
    <mergeCell ref="M58:N58"/>
    <mergeCell ref="B63:P64"/>
    <mergeCell ref="C66:L66"/>
    <mergeCell ref="M66:N66"/>
    <mergeCell ref="B68:B69"/>
    <mergeCell ref="C68:C69"/>
    <mergeCell ref="D68:D69"/>
    <mergeCell ref="M68:M69"/>
    <mergeCell ref="N68:N69"/>
  </mergeCells>
  <dataValidations count="10">
    <dataValidation allowBlank="1" showInputMessage="1" showErrorMessage="1" promptTitle="Meta global " prompt="Expresión de un objetivo (producto o subproducto a entregar) presentado en términos cuantitativos." sqref="H11 H22 H37 H45 H59 H67" xr:uid="{E9B522B7-340F-4DB4-98B4-41E10FCDDEF2}"/>
    <dataValidation allowBlank="1" showInputMessage="1" showErrorMessage="1" promptTitle="Riesgo Asociado" prompt="Incluya aquí los eventos que puedan entorpecer la realización del producto" sqref="M11 M22 M37 M45 M59 M67" xr:uid="{6ED67758-4264-474C-B063-555BC45DA6AC}"/>
    <dataValidation allowBlank="1" showInputMessage="1" showErrorMessage="1" promptTitle="Acciones de Mitigación" prompt="Incluya acciones de prevención para la reducción de ocurrencia de riesgos" sqref="N11 N22 N37 N45 N59 N67" xr:uid="{93295F56-69AC-4774-AEE0-4A67C8E249F0}"/>
    <dataValidation allowBlank="1" showInputMessage="1" showErrorMessage="1" promptTitle="Presupuesto" prompt="Cálculo anticipado del coste de una actividad, expresado en asignación monetaria." sqref="P11 P22 P37 P45 P59 P67" xr:uid="{06EDA347-E740-4063-B75C-483E27407964}"/>
    <dataValidation allowBlank="1" showInputMessage="1" showErrorMessage="1" promptTitle="Línea base" prompt="Incluya la meta o valor obtenido en el período anterior." sqref="G11 G22 G37 G45 G59 G67" xr:uid="{C76D78A9-8659-419B-83C2-9E9F4AAC8DF2}"/>
    <dataValidation allowBlank="1" showInputMessage="1" showErrorMessage="1" promptTitle="Involucrados" prompt="Incluya las áreas que contribuyen al logro del producto. Aplica para instituciones externas._x000a_" sqref="O11 O22 O37 O45 O59 O67" xr:uid="{32CCBED7-BD14-4A99-B5E0-42FD3C6833C3}"/>
    <dataValidation allowBlank="1" showInputMessage="1" showErrorMessage="1" promptTitle="Unidad de medida" prompt="Es una herramienta de medición del producto. Solo mide, no opina. Ejemplo: Técnicos capacitados." sqref="E11 E22 E37 E45 E59 E67" xr:uid="{5AF5A1AC-C2D8-4EB3-9493-86606B8241D4}"/>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22 F37 F45 F59 F67" xr:uid="{6A73979B-85B9-452B-A7FD-7A03ED32D30F}"/>
    <dataValidation allowBlank="1" showInputMessage="1" showErrorMessage="1" promptTitle="ID Combinado" prompt="Código que resume y enumera los diferentes niveles de planificación." sqref="B11 B22 B37 B45 B59 B67" xr:uid="{2A6879D1-32C3-4B86-80E2-43B7CEA78ADB}"/>
    <dataValidation allowBlank="1" showInputMessage="1" showErrorMessage="1" promptTitle="Producto" prompt="Son bienes y/o servicios que la institución entrega a la población o a otras instituciones. Constituyen la “razón de ser” de la institución." sqref="C11:D11 C22:D22 C37:D37 C45:D45 C59:D59 C67:D67" xr:uid="{881028BE-8BF6-4C02-BD8D-D7DB80699A01}"/>
  </dataValidations>
  <pageMargins left="0.23622047244094491" right="0.23622047244094491" top="0" bottom="0" header="0.19685039370078741" footer="0.19685039370078741"/>
  <pageSetup scale="30"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CD74-BC80-4841-9ED8-0719164E1B21}">
  <sheetPr>
    <pageSetUpPr fitToPage="1"/>
  </sheetPr>
  <dimension ref="A1:P101"/>
  <sheetViews>
    <sheetView topLeftCell="E1" zoomScale="70" zoomScaleNormal="70" workbookViewId="0">
      <selection activeCell="D93" sqref="D93:D94"/>
    </sheetView>
  </sheetViews>
  <sheetFormatPr baseColWidth="10" defaultRowHeight="15"/>
  <cols>
    <col min="1" max="1" width="3.85546875" customWidth="1"/>
    <col min="2" max="2" width="27" customWidth="1"/>
    <col min="3" max="3" width="72.7109375" customWidth="1"/>
    <col min="4" max="4" width="74.42578125" bestFit="1" customWidth="1"/>
    <col min="5" max="5" width="27.5703125" customWidth="1"/>
    <col min="6" max="6" width="31.42578125" customWidth="1"/>
    <col min="7" max="7" width="20.5703125" customWidth="1"/>
    <col min="8" max="8" width="14.5703125" customWidth="1"/>
    <col min="9" max="9" width="16" customWidth="1"/>
    <col min="10" max="12" width="16" bestFit="1" customWidth="1"/>
    <col min="13" max="13" width="28.5703125" customWidth="1"/>
    <col min="14" max="14" width="28.42578125" customWidth="1"/>
    <col min="15" max="15" width="23.85546875" customWidth="1"/>
    <col min="16" max="16" width="24.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197"/>
      <c r="C2" s="200" t="s">
        <v>554</v>
      </c>
      <c r="D2" s="201"/>
      <c r="E2" s="201"/>
      <c r="F2" s="201"/>
      <c r="G2" s="201"/>
      <c r="H2" s="201"/>
      <c r="I2" s="201"/>
      <c r="J2" s="201"/>
      <c r="K2" s="201"/>
      <c r="L2" s="201"/>
      <c r="M2" s="201"/>
      <c r="N2" s="201"/>
      <c r="O2" s="201"/>
      <c r="P2" s="202"/>
    </row>
    <row r="3" spans="1:16" ht="15.75" thickBot="1">
      <c r="A3" s="21"/>
      <c r="B3" s="198"/>
      <c r="C3" s="203"/>
      <c r="D3" s="204"/>
      <c r="E3" s="204"/>
      <c r="F3" s="204"/>
      <c r="G3" s="204"/>
      <c r="H3" s="204"/>
      <c r="I3" s="204"/>
      <c r="J3" s="204"/>
      <c r="K3" s="204"/>
      <c r="L3" s="204"/>
      <c r="M3" s="204"/>
      <c r="N3" s="204"/>
      <c r="O3" s="204"/>
      <c r="P3" s="205"/>
    </row>
    <row r="4" spans="1:16" ht="15.75" thickTop="1">
      <c r="A4" s="21"/>
      <c r="B4" s="198"/>
      <c r="C4" s="206" t="s">
        <v>682</v>
      </c>
      <c r="D4" s="207"/>
      <c r="E4" s="207"/>
      <c r="F4" s="207"/>
      <c r="G4" s="207"/>
      <c r="H4" s="207"/>
      <c r="I4" s="207"/>
      <c r="J4" s="207"/>
      <c r="K4" s="207"/>
      <c r="L4" s="207"/>
      <c r="M4" s="207"/>
      <c r="N4" s="207"/>
      <c r="O4" s="207"/>
      <c r="P4" s="208"/>
    </row>
    <row r="5" spans="1:16" ht="15.75" thickBot="1">
      <c r="A5" s="21"/>
      <c r="B5" s="199"/>
      <c r="C5" s="209"/>
      <c r="D5" s="210"/>
      <c r="E5" s="210"/>
      <c r="F5" s="210"/>
      <c r="G5" s="210"/>
      <c r="H5" s="210"/>
      <c r="I5" s="210"/>
      <c r="J5" s="210"/>
      <c r="K5" s="210"/>
      <c r="L5" s="210"/>
      <c r="M5" s="210"/>
      <c r="N5" s="210"/>
      <c r="O5" s="210"/>
      <c r="P5" s="211"/>
    </row>
    <row r="6" spans="1:16" ht="30" thickTop="1" thickBot="1">
      <c r="A6" s="22"/>
      <c r="B6" s="23"/>
      <c r="C6" s="24"/>
      <c r="D6" s="24"/>
      <c r="E6" s="24"/>
      <c r="F6" s="24"/>
      <c r="G6" s="24"/>
      <c r="H6" s="24"/>
      <c r="I6" s="24"/>
      <c r="J6" s="24"/>
      <c r="K6" s="24"/>
      <c r="L6" s="24"/>
      <c r="M6" s="24"/>
      <c r="N6" s="25"/>
      <c r="O6" s="24"/>
      <c r="P6" s="25"/>
    </row>
    <row r="7" spans="1:16" ht="15.75" thickTop="1">
      <c r="A7" s="21"/>
      <c r="B7" s="185" t="s">
        <v>288</v>
      </c>
      <c r="C7" s="186"/>
      <c r="D7" s="186"/>
      <c r="E7" s="186"/>
      <c r="F7" s="186"/>
      <c r="G7" s="186"/>
      <c r="H7" s="186"/>
      <c r="I7" s="186"/>
      <c r="J7" s="186"/>
      <c r="K7" s="186"/>
      <c r="L7" s="186"/>
      <c r="M7" s="186"/>
      <c r="N7" s="186"/>
      <c r="O7" s="186"/>
      <c r="P7" s="187"/>
    </row>
    <row r="8" spans="1:16" ht="15.75" thickBot="1">
      <c r="A8" s="21"/>
      <c r="B8" s="188"/>
      <c r="C8" s="189"/>
      <c r="D8" s="189"/>
      <c r="E8" s="189"/>
      <c r="F8" s="189"/>
      <c r="G8" s="189"/>
      <c r="H8" s="189"/>
      <c r="I8" s="189"/>
      <c r="J8" s="189"/>
      <c r="K8" s="189"/>
      <c r="L8" s="189"/>
      <c r="M8" s="189"/>
      <c r="N8" s="189"/>
      <c r="O8" s="189"/>
      <c r="P8" s="190"/>
    </row>
    <row r="9" spans="1:16" ht="21" thickTop="1" thickBot="1">
      <c r="A9" s="21"/>
      <c r="B9" s="26"/>
      <c r="C9" s="26"/>
      <c r="D9" s="26"/>
      <c r="E9" s="27"/>
      <c r="F9" s="27"/>
      <c r="G9" s="27"/>
      <c r="H9" s="27"/>
      <c r="I9" s="27"/>
      <c r="J9" s="27"/>
      <c r="K9" s="27"/>
      <c r="L9" s="27"/>
      <c r="M9" s="27"/>
      <c r="N9" s="28"/>
      <c r="O9" s="27"/>
      <c r="P9" s="28"/>
    </row>
    <row r="10" spans="1:16" ht="40.5" thickTop="1" thickBot="1">
      <c r="A10" s="21"/>
      <c r="B10" s="29" t="s">
        <v>93</v>
      </c>
      <c r="C10" s="182" t="s">
        <v>94</v>
      </c>
      <c r="D10" s="183"/>
      <c r="E10" s="183"/>
      <c r="F10" s="183"/>
      <c r="G10" s="183"/>
      <c r="H10" s="183"/>
      <c r="I10" s="183"/>
      <c r="J10" s="183"/>
      <c r="K10" s="183"/>
      <c r="L10" s="184"/>
      <c r="M10" s="182" t="s">
        <v>95</v>
      </c>
      <c r="N10" s="184"/>
      <c r="O10" s="30"/>
      <c r="P10" s="31" t="s">
        <v>96</v>
      </c>
    </row>
    <row r="11" spans="1:16" ht="59.25" thickTop="1">
      <c r="A11" s="32"/>
      <c r="B11" s="33" t="s">
        <v>97</v>
      </c>
      <c r="C11" s="34" t="s">
        <v>113</v>
      </c>
      <c r="D11" s="34" t="s">
        <v>114</v>
      </c>
      <c r="E11" s="35" t="s">
        <v>98</v>
      </c>
      <c r="F11" s="35" t="s">
        <v>99</v>
      </c>
      <c r="G11" s="35" t="s">
        <v>1741</v>
      </c>
      <c r="H11" s="36" t="s">
        <v>100</v>
      </c>
      <c r="I11" s="148" t="s">
        <v>101</v>
      </c>
      <c r="J11" s="37" t="s">
        <v>102</v>
      </c>
      <c r="K11" s="37" t="s">
        <v>103</v>
      </c>
      <c r="L11" s="37" t="s">
        <v>104</v>
      </c>
      <c r="M11" s="38" t="s">
        <v>105</v>
      </c>
      <c r="N11" s="39" t="s">
        <v>106</v>
      </c>
      <c r="O11" s="36" t="s">
        <v>107</v>
      </c>
      <c r="P11" s="40" t="s">
        <v>108</v>
      </c>
    </row>
    <row r="12" spans="1:16" ht="60" customHeight="1">
      <c r="B12" s="178" t="s">
        <v>231</v>
      </c>
      <c r="C12" s="178" t="s">
        <v>232</v>
      </c>
      <c r="D12" s="178" t="s">
        <v>233</v>
      </c>
      <c r="E12" s="41" t="s">
        <v>250</v>
      </c>
      <c r="F12" s="41" t="s">
        <v>251</v>
      </c>
      <c r="G12" s="41">
        <v>10</v>
      </c>
      <c r="H12" s="41">
        <f>SUM(I12:L12)</f>
        <v>10</v>
      </c>
      <c r="I12" s="149">
        <v>2</v>
      </c>
      <c r="J12" s="41">
        <v>3</v>
      </c>
      <c r="K12" s="41">
        <v>3</v>
      </c>
      <c r="L12" s="41">
        <v>2</v>
      </c>
      <c r="M12" s="178" t="s">
        <v>278</v>
      </c>
      <c r="N12" s="178" t="s">
        <v>279</v>
      </c>
      <c r="O12" s="178" t="s">
        <v>272</v>
      </c>
      <c r="P12" s="194">
        <f>SUMIF(PACC!B:B,B12,PACC!O:O)</f>
        <v>143320</v>
      </c>
    </row>
    <row r="13" spans="1:16" ht="60" customHeight="1">
      <c r="B13" s="191"/>
      <c r="C13" s="191"/>
      <c r="D13" s="191"/>
      <c r="E13" s="41" t="s">
        <v>252</v>
      </c>
      <c r="F13" s="41" t="s">
        <v>253</v>
      </c>
      <c r="G13" s="41">
        <v>21</v>
      </c>
      <c r="H13" s="66">
        <f t="shared" ref="H13:H15" si="0">SUM(I13:L13)</f>
        <v>12</v>
      </c>
      <c r="I13" s="149">
        <v>2</v>
      </c>
      <c r="J13" s="41">
        <v>4</v>
      </c>
      <c r="K13" s="41">
        <v>4</v>
      </c>
      <c r="L13" s="41">
        <v>2</v>
      </c>
      <c r="M13" s="191"/>
      <c r="N13" s="191"/>
      <c r="O13" s="191"/>
      <c r="P13" s="196">
        <f>SUMIF(PACC!B:B,B13,PACC!O:O)</f>
        <v>0</v>
      </c>
    </row>
    <row r="14" spans="1:16" ht="60" customHeight="1">
      <c r="B14" s="191"/>
      <c r="C14" s="191"/>
      <c r="D14" s="191"/>
      <c r="E14" s="41" t="s">
        <v>254</v>
      </c>
      <c r="F14" s="41" t="s">
        <v>255</v>
      </c>
      <c r="G14" s="41">
        <v>1</v>
      </c>
      <c r="H14" s="66">
        <f t="shared" si="0"/>
        <v>1</v>
      </c>
      <c r="I14" s="149">
        <v>0</v>
      </c>
      <c r="J14" s="41">
        <v>0</v>
      </c>
      <c r="K14" s="41">
        <v>1</v>
      </c>
      <c r="L14" s="41">
        <v>0</v>
      </c>
      <c r="M14" s="191"/>
      <c r="N14" s="191"/>
      <c r="O14" s="191"/>
      <c r="P14" s="196">
        <f>SUMIF(PACC!B:B,B14,PACC!O:O)</f>
        <v>0</v>
      </c>
    </row>
    <row r="15" spans="1:16" ht="60" customHeight="1">
      <c r="B15" s="191"/>
      <c r="C15" s="191"/>
      <c r="D15" s="191"/>
      <c r="E15" s="41" t="s">
        <v>256</v>
      </c>
      <c r="F15" s="41" t="s">
        <v>257</v>
      </c>
      <c r="G15" s="41">
        <v>0</v>
      </c>
      <c r="H15" s="66">
        <f t="shared" si="0"/>
        <v>2</v>
      </c>
      <c r="I15" s="149">
        <v>0</v>
      </c>
      <c r="J15" s="41">
        <v>0</v>
      </c>
      <c r="K15" s="41">
        <v>1</v>
      </c>
      <c r="L15" s="41">
        <v>1</v>
      </c>
      <c r="M15" s="191"/>
      <c r="N15" s="191"/>
      <c r="O15" s="191"/>
      <c r="P15" s="196">
        <f>SUMIF(PACC!B:B,B15,PACC!O:O)</f>
        <v>0</v>
      </c>
    </row>
    <row r="16" spans="1:16" ht="60" customHeight="1">
      <c r="B16" s="179"/>
      <c r="C16" s="179"/>
      <c r="D16" s="179"/>
      <c r="E16" s="41" t="s">
        <v>258</v>
      </c>
      <c r="F16" s="41" t="s">
        <v>259</v>
      </c>
      <c r="G16" s="41">
        <v>80</v>
      </c>
      <c r="H16" s="41">
        <v>80</v>
      </c>
      <c r="I16" s="149">
        <v>80</v>
      </c>
      <c r="J16" s="41">
        <v>80</v>
      </c>
      <c r="K16" s="41">
        <v>80</v>
      </c>
      <c r="L16" s="41">
        <v>80</v>
      </c>
      <c r="M16" s="179"/>
      <c r="N16" s="179"/>
      <c r="O16" s="179"/>
      <c r="P16" s="195">
        <f>SUMIF(PACC!B:B,B16,PACC!O:O)</f>
        <v>0</v>
      </c>
    </row>
    <row r="17" spans="2:16" ht="75">
      <c r="B17" s="41" t="s">
        <v>234</v>
      </c>
      <c r="C17" s="41" t="s">
        <v>235</v>
      </c>
      <c r="D17" s="41" t="s">
        <v>236</v>
      </c>
      <c r="E17" s="41" t="s">
        <v>260</v>
      </c>
      <c r="F17" s="41" t="s">
        <v>261</v>
      </c>
      <c r="G17" s="41">
        <v>0</v>
      </c>
      <c r="H17" s="41">
        <v>95</v>
      </c>
      <c r="I17" s="149">
        <v>95</v>
      </c>
      <c r="J17" s="41">
        <v>95</v>
      </c>
      <c r="K17" s="41">
        <v>95</v>
      </c>
      <c r="L17" s="41">
        <v>95</v>
      </c>
      <c r="M17" s="41" t="s">
        <v>280</v>
      </c>
      <c r="N17" s="41" t="s">
        <v>281</v>
      </c>
      <c r="O17" s="41" t="s">
        <v>273</v>
      </c>
      <c r="P17" s="69">
        <f>SUMIF(PACC!B:B,B17,PACC!O:O)</f>
        <v>0</v>
      </c>
    </row>
    <row r="18" spans="2:16" ht="75">
      <c r="B18" s="41" t="s">
        <v>237</v>
      </c>
      <c r="C18" s="41" t="s">
        <v>238</v>
      </c>
      <c r="D18" s="41" t="s">
        <v>239</v>
      </c>
      <c r="E18" s="41" t="s">
        <v>262</v>
      </c>
      <c r="F18" s="41" t="s">
        <v>263</v>
      </c>
      <c r="G18" s="41">
        <v>3</v>
      </c>
      <c r="H18" s="66">
        <f t="shared" ref="H18:H26" si="1">SUM(I18:L18)</f>
        <v>3</v>
      </c>
      <c r="I18" s="149">
        <v>0</v>
      </c>
      <c r="J18" s="41">
        <v>1</v>
      </c>
      <c r="K18" s="41">
        <v>2</v>
      </c>
      <c r="L18" s="41">
        <v>0</v>
      </c>
      <c r="M18" s="41" t="s">
        <v>282</v>
      </c>
      <c r="N18" s="41" t="s">
        <v>283</v>
      </c>
      <c r="O18" s="41" t="s">
        <v>274</v>
      </c>
      <c r="P18" s="69">
        <f>SUMIF(PACC!B:B,B18,PACC!O:O)</f>
        <v>30100</v>
      </c>
    </row>
    <row r="19" spans="2:16" ht="60" customHeight="1">
      <c r="B19" s="178" t="s">
        <v>240</v>
      </c>
      <c r="C19" s="178" t="s">
        <v>241</v>
      </c>
      <c r="D19" s="178" t="s">
        <v>242</v>
      </c>
      <c r="E19" s="41" t="s">
        <v>264</v>
      </c>
      <c r="F19" s="41" t="s">
        <v>265</v>
      </c>
      <c r="G19" s="41">
        <v>4</v>
      </c>
      <c r="H19" s="66">
        <f t="shared" si="1"/>
        <v>6</v>
      </c>
      <c r="I19" s="149">
        <v>0</v>
      </c>
      <c r="J19" s="41">
        <v>3</v>
      </c>
      <c r="K19" s="41">
        <v>2</v>
      </c>
      <c r="L19" s="41">
        <v>1</v>
      </c>
      <c r="M19" s="178" t="s">
        <v>135</v>
      </c>
      <c r="N19" s="178" t="s">
        <v>284</v>
      </c>
      <c r="O19" s="178" t="s">
        <v>275</v>
      </c>
      <c r="P19" s="194">
        <f>SUMIF(PACC!B:B,B19,PACC!O:O)</f>
        <v>3626000</v>
      </c>
    </row>
    <row r="20" spans="2:16" ht="45">
      <c r="B20" s="179"/>
      <c r="C20" s="179"/>
      <c r="D20" s="179"/>
      <c r="E20" s="41" t="s">
        <v>266</v>
      </c>
      <c r="F20" s="41" t="s">
        <v>267</v>
      </c>
      <c r="G20" s="41">
        <v>0</v>
      </c>
      <c r="H20" s="66">
        <f t="shared" si="1"/>
        <v>1</v>
      </c>
      <c r="I20" s="149">
        <v>1</v>
      </c>
      <c r="J20" s="41">
        <v>0</v>
      </c>
      <c r="K20" s="41">
        <v>0</v>
      </c>
      <c r="L20" s="41">
        <v>0</v>
      </c>
      <c r="M20" s="179"/>
      <c r="N20" s="179"/>
      <c r="O20" s="179"/>
      <c r="P20" s="195">
        <f>SUMIF(PACC!B:B,B20,PACC!O:O)</f>
        <v>0</v>
      </c>
    </row>
    <row r="21" spans="2:16" ht="90">
      <c r="B21" s="41" t="s">
        <v>243</v>
      </c>
      <c r="C21" s="41" t="s">
        <v>244</v>
      </c>
      <c r="D21" s="41" t="s">
        <v>245</v>
      </c>
      <c r="E21" s="41" t="s">
        <v>268</v>
      </c>
      <c r="F21" s="41" t="s">
        <v>269</v>
      </c>
      <c r="G21" s="41">
        <v>0</v>
      </c>
      <c r="H21" s="66">
        <f t="shared" si="1"/>
        <v>2</v>
      </c>
      <c r="I21" s="149">
        <v>0</v>
      </c>
      <c r="J21" s="41">
        <v>1</v>
      </c>
      <c r="K21" s="41">
        <v>0</v>
      </c>
      <c r="L21" s="41">
        <v>1</v>
      </c>
      <c r="M21" s="41" t="s">
        <v>285</v>
      </c>
      <c r="N21" s="41" t="s">
        <v>286</v>
      </c>
      <c r="O21" s="41" t="s">
        <v>276</v>
      </c>
      <c r="P21" s="69">
        <f>SUMIF(PACC!B:B,B21,PACC!O:O)</f>
        <v>15000</v>
      </c>
    </row>
    <row r="22" spans="2:16" ht="45">
      <c r="B22" s="41" t="s">
        <v>246</v>
      </c>
      <c r="C22" s="41" t="s">
        <v>121</v>
      </c>
      <c r="D22" s="41" t="s">
        <v>122</v>
      </c>
      <c r="E22" s="41" t="s">
        <v>129</v>
      </c>
      <c r="F22" s="41" t="s">
        <v>130</v>
      </c>
      <c r="G22" s="41">
        <v>0</v>
      </c>
      <c r="H22" s="66">
        <f t="shared" si="1"/>
        <v>4</v>
      </c>
      <c r="I22" s="149">
        <v>1</v>
      </c>
      <c r="J22" s="41">
        <v>1</v>
      </c>
      <c r="K22" s="41">
        <v>1</v>
      </c>
      <c r="L22" s="41">
        <v>1</v>
      </c>
      <c r="M22" s="41" t="s">
        <v>141</v>
      </c>
      <c r="N22" s="41" t="s">
        <v>142</v>
      </c>
      <c r="O22" s="41" t="s">
        <v>277</v>
      </c>
      <c r="P22" s="69">
        <f>SUMIF(PACC!B:B,B22,PACC!O:O)</f>
        <v>285160</v>
      </c>
    </row>
    <row r="23" spans="2:16" ht="90" customHeight="1">
      <c r="B23" s="178" t="s">
        <v>247</v>
      </c>
      <c r="C23" s="178" t="s">
        <v>248</v>
      </c>
      <c r="D23" s="178" t="s">
        <v>249</v>
      </c>
      <c r="E23" s="147" t="s">
        <v>1984</v>
      </c>
      <c r="F23" s="147" t="s">
        <v>1985</v>
      </c>
      <c r="G23" s="147">
        <v>0</v>
      </c>
      <c r="H23" s="147">
        <f>SUM(J23:L23)</f>
        <v>66</v>
      </c>
      <c r="I23" s="149">
        <v>0</v>
      </c>
      <c r="J23" s="147" t="s">
        <v>2040</v>
      </c>
      <c r="K23" s="147">
        <v>33</v>
      </c>
      <c r="L23" s="147">
        <v>33</v>
      </c>
      <c r="M23" s="178" t="s">
        <v>285</v>
      </c>
      <c r="N23" s="178" t="s">
        <v>287</v>
      </c>
      <c r="O23" s="178" t="s">
        <v>272</v>
      </c>
      <c r="P23" s="194">
        <f>SUMIF(PACC!B:B,B23,PACC!O:O)</f>
        <v>1680080</v>
      </c>
    </row>
    <row r="24" spans="2:16" ht="90" customHeight="1">
      <c r="B24" s="191"/>
      <c r="C24" s="191"/>
      <c r="D24" s="191"/>
      <c r="E24" s="141" t="s">
        <v>2038</v>
      </c>
      <c r="F24" s="141" t="s">
        <v>2039</v>
      </c>
      <c r="G24" s="141">
        <v>100</v>
      </c>
      <c r="H24" s="141">
        <v>100</v>
      </c>
      <c r="I24" s="149">
        <v>25</v>
      </c>
      <c r="J24" s="141">
        <v>0</v>
      </c>
      <c r="K24" s="141">
        <v>0</v>
      </c>
      <c r="L24" s="141">
        <v>0</v>
      </c>
      <c r="M24" s="191"/>
      <c r="N24" s="191"/>
      <c r="O24" s="191"/>
      <c r="P24" s="196"/>
    </row>
    <row r="25" spans="2:16" ht="60" customHeight="1">
      <c r="B25" s="191"/>
      <c r="C25" s="191"/>
      <c r="D25" s="191"/>
      <c r="E25" s="41" t="s">
        <v>270</v>
      </c>
      <c r="F25" s="147" t="s">
        <v>1985</v>
      </c>
      <c r="G25" s="41">
        <v>100</v>
      </c>
      <c r="H25" s="66">
        <f t="shared" si="1"/>
        <v>100</v>
      </c>
      <c r="I25" s="149">
        <v>0</v>
      </c>
      <c r="J25" s="41">
        <v>50</v>
      </c>
      <c r="K25" s="41">
        <v>0</v>
      </c>
      <c r="L25" s="41">
        <v>50</v>
      </c>
      <c r="M25" s="191"/>
      <c r="N25" s="191"/>
      <c r="O25" s="191"/>
      <c r="P25" s="196">
        <f>SUMIF(PACC!B:B,B25,PACC!O:O)</f>
        <v>0</v>
      </c>
    </row>
    <row r="26" spans="2:16" ht="60" customHeight="1">
      <c r="B26" s="179"/>
      <c r="C26" s="179"/>
      <c r="D26" s="179"/>
      <c r="E26" s="41" t="s">
        <v>271</v>
      </c>
      <c r="F26" s="147" t="s">
        <v>1985</v>
      </c>
      <c r="G26" s="41">
        <v>0</v>
      </c>
      <c r="H26" s="66">
        <f t="shared" si="1"/>
        <v>100</v>
      </c>
      <c r="I26" s="149">
        <v>0</v>
      </c>
      <c r="J26" s="41">
        <v>0</v>
      </c>
      <c r="K26" s="41">
        <v>0</v>
      </c>
      <c r="L26" s="41">
        <v>100</v>
      </c>
      <c r="M26" s="179"/>
      <c r="N26" s="179"/>
      <c r="O26" s="179"/>
      <c r="P26" s="195">
        <f>SUMIF(PACC!B:B,B26,PACC!O:O)</f>
        <v>0</v>
      </c>
    </row>
    <row r="28" spans="2:16" ht="15.75" thickBot="1"/>
    <row r="29" spans="2:16" ht="15.75" thickTop="1">
      <c r="B29" s="185" t="s">
        <v>683</v>
      </c>
      <c r="C29" s="186"/>
      <c r="D29" s="186"/>
      <c r="E29" s="186"/>
      <c r="F29" s="186"/>
      <c r="G29" s="186"/>
      <c r="H29" s="186"/>
      <c r="I29" s="186"/>
      <c r="J29" s="186"/>
      <c r="K29" s="186"/>
      <c r="L29" s="186"/>
      <c r="M29" s="186"/>
      <c r="N29" s="186"/>
      <c r="O29" s="186"/>
      <c r="P29" s="187"/>
    </row>
    <row r="30" spans="2:16" ht="15.75" thickBot="1">
      <c r="B30" s="188"/>
      <c r="C30" s="189"/>
      <c r="D30" s="189"/>
      <c r="E30" s="189"/>
      <c r="F30" s="189"/>
      <c r="G30" s="189"/>
      <c r="H30" s="189"/>
      <c r="I30" s="189"/>
      <c r="J30" s="189"/>
      <c r="K30" s="189"/>
      <c r="L30" s="189"/>
      <c r="M30" s="189"/>
      <c r="N30" s="189"/>
      <c r="O30" s="189"/>
      <c r="P30" s="190"/>
    </row>
    <row r="31" spans="2:16" ht="21" thickTop="1" thickBot="1">
      <c r="B31" s="26"/>
      <c r="C31" s="26"/>
      <c r="D31" s="26"/>
      <c r="E31" s="27"/>
      <c r="F31" s="27"/>
      <c r="G31" s="27"/>
      <c r="H31" s="27"/>
      <c r="I31" s="27"/>
      <c r="J31" s="27"/>
      <c r="K31" s="27"/>
      <c r="L31" s="27"/>
      <c r="M31" s="27"/>
      <c r="N31" s="28"/>
      <c r="O31" s="27"/>
      <c r="P31" s="28"/>
    </row>
    <row r="32" spans="2:16" ht="40.5" thickTop="1" thickBot="1">
      <c r="B32" s="29" t="s">
        <v>93</v>
      </c>
      <c r="C32" s="182" t="s">
        <v>94</v>
      </c>
      <c r="D32" s="183"/>
      <c r="E32" s="183"/>
      <c r="F32" s="183"/>
      <c r="G32" s="183"/>
      <c r="H32" s="183"/>
      <c r="I32" s="183"/>
      <c r="J32" s="183"/>
      <c r="K32" s="183"/>
      <c r="L32" s="184"/>
      <c r="M32" s="182" t="s">
        <v>95</v>
      </c>
      <c r="N32" s="184"/>
      <c r="O32" s="30"/>
      <c r="P32" s="31" t="s">
        <v>96</v>
      </c>
    </row>
    <row r="33" spans="2:16" ht="59.25" thickTop="1">
      <c r="B33" s="33" t="s">
        <v>97</v>
      </c>
      <c r="C33" s="34" t="s">
        <v>113</v>
      </c>
      <c r="D33" s="34" t="s">
        <v>114</v>
      </c>
      <c r="E33" s="35" t="s">
        <v>98</v>
      </c>
      <c r="F33" s="35" t="s">
        <v>99</v>
      </c>
      <c r="G33" s="35" t="s">
        <v>1741</v>
      </c>
      <c r="H33" s="36" t="s">
        <v>100</v>
      </c>
      <c r="I33" s="148" t="s">
        <v>101</v>
      </c>
      <c r="J33" s="37" t="s">
        <v>102</v>
      </c>
      <c r="K33" s="37" t="s">
        <v>103</v>
      </c>
      <c r="L33" s="37" t="s">
        <v>104</v>
      </c>
      <c r="M33" s="38" t="s">
        <v>105</v>
      </c>
      <c r="N33" s="39" t="s">
        <v>106</v>
      </c>
      <c r="O33" s="36" t="s">
        <v>107</v>
      </c>
      <c r="P33" s="40" t="s">
        <v>108</v>
      </c>
    </row>
    <row r="34" spans="2:16" ht="75" customHeight="1">
      <c r="B34" s="178" t="s">
        <v>684</v>
      </c>
      <c r="C34" s="178" t="s">
        <v>685</v>
      </c>
      <c r="D34" s="178" t="s">
        <v>686</v>
      </c>
      <c r="E34" s="41" t="s">
        <v>704</v>
      </c>
      <c r="F34" s="41" t="s">
        <v>1768</v>
      </c>
      <c r="G34" s="41">
        <v>4</v>
      </c>
      <c r="H34" s="41">
        <f>SUM(I34:L34)</f>
        <v>3</v>
      </c>
      <c r="I34" s="149">
        <v>0</v>
      </c>
      <c r="J34" s="41">
        <v>1</v>
      </c>
      <c r="K34" s="41">
        <v>1</v>
      </c>
      <c r="L34" s="41">
        <v>1</v>
      </c>
      <c r="M34" s="178" t="s">
        <v>721</v>
      </c>
      <c r="N34" s="178" t="s">
        <v>549</v>
      </c>
      <c r="O34" s="178" t="s">
        <v>717</v>
      </c>
      <c r="P34" s="180">
        <f>SUMIF(PACC!B:B,B34,PACC!O:O)</f>
        <v>152350</v>
      </c>
    </row>
    <row r="35" spans="2:16" ht="75" customHeight="1">
      <c r="B35" s="179"/>
      <c r="C35" s="179"/>
      <c r="D35" s="179"/>
      <c r="E35" s="41" t="s">
        <v>537</v>
      </c>
      <c r="F35" s="41" t="s">
        <v>1758</v>
      </c>
      <c r="G35" s="41">
        <v>0</v>
      </c>
      <c r="H35" s="66">
        <f t="shared" ref="H35:H49" si="2">SUM(I35:L35)</f>
        <v>50</v>
      </c>
      <c r="I35" s="149">
        <v>0</v>
      </c>
      <c r="J35" s="41">
        <v>16</v>
      </c>
      <c r="K35" s="41">
        <v>16</v>
      </c>
      <c r="L35" s="41">
        <v>18</v>
      </c>
      <c r="M35" s="179"/>
      <c r="N35" s="179"/>
      <c r="O35" s="179"/>
      <c r="P35" s="181">
        <f>SUMIF(PACC!B:B,B35,PACC!O:O)</f>
        <v>0</v>
      </c>
    </row>
    <row r="36" spans="2:16" ht="45" customHeight="1">
      <c r="B36" s="178" t="s">
        <v>687</v>
      </c>
      <c r="C36" s="178" t="s">
        <v>688</v>
      </c>
      <c r="D36" s="178" t="s">
        <v>689</v>
      </c>
      <c r="E36" s="67" t="s">
        <v>1764</v>
      </c>
      <c r="F36" s="67" t="s">
        <v>178</v>
      </c>
      <c r="G36" s="67">
        <v>72</v>
      </c>
      <c r="H36" s="66">
        <f t="shared" si="2"/>
        <v>80</v>
      </c>
      <c r="I36" s="149">
        <v>20</v>
      </c>
      <c r="J36" s="67">
        <v>28</v>
      </c>
      <c r="K36" s="67">
        <v>0</v>
      </c>
      <c r="L36" s="67">
        <v>32</v>
      </c>
      <c r="M36" s="178" t="s">
        <v>721</v>
      </c>
      <c r="N36" s="178" t="s">
        <v>722</v>
      </c>
      <c r="O36" s="178" t="s">
        <v>717</v>
      </c>
      <c r="P36" s="180">
        <f>SUMIF(PACC!B:B,B36,PACC!O:O)</f>
        <v>12600</v>
      </c>
    </row>
    <row r="37" spans="2:16" ht="30">
      <c r="B37" s="191"/>
      <c r="C37" s="191"/>
      <c r="D37" s="191"/>
      <c r="E37" s="67" t="s">
        <v>1765</v>
      </c>
      <c r="F37" s="67" t="s">
        <v>178</v>
      </c>
      <c r="G37" s="67">
        <v>0</v>
      </c>
      <c r="H37" s="66">
        <f t="shared" si="2"/>
        <v>5</v>
      </c>
      <c r="I37" s="149">
        <v>1</v>
      </c>
      <c r="J37" s="67">
        <v>2</v>
      </c>
      <c r="K37" s="67">
        <v>0</v>
      </c>
      <c r="L37" s="67">
        <v>2</v>
      </c>
      <c r="M37" s="191"/>
      <c r="N37" s="191"/>
      <c r="O37" s="191"/>
      <c r="P37" s="192">
        <f>SUMIF(PACC!B:B,B37,PACC!O:O)</f>
        <v>0</v>
      </c>
    </row>
    <row r="38" spans="2:16" ht="30">
      <c r="B38" s="191"/>
      <c r="C38" s="191"/>
      <c r="D38" s="191"/>
      <c r="E38" s="67" t="s">
        <v>1766</v>
      </c>
      <c r="F38" s="67" t="s">
        <v>178</v>
      </c>
      <c r="G38" s="67">
        <v>4</v>
      </c>
      <c r="H38" s="66">
        <f t="shared" si="2"/>
        <v>3</v>
      </c>
      <c r="I38" s="149">
        <v>0</v>
      </c>
      <c r="J38" s="67">
        <v>2</v>
      </c>
      <c r="K38" s="67">
        <v>0</v>
      </c>
      <c r="L38" s="67">
        <v>1</v>
      </c>
      <c r="M38" s="191"/>
      <c r="N38" s="191"/>
      <c r="O38" s="191"/>
      <c r="P38" s="192">
        <f>SUMIF(PACC!B:B,B38,PACC!O:O)</f>
        <v>0</v>
      </c>
    </row>
    <row r="39" spans="2:16" ht="30">
      <c r="B39" s="191"/>
      <c r="C39" s="191"/>
      <c r="D39" s="191"/>
      <c r="E39" s="67" t="s">
        <v>1767</v>
      </c>
      <c r="F39" s="67" t="s">
        <v>178</v>
      </c>
      <c r="G39" s="67">
        <v>0</v>
      </c>
      <c r="H39" s="66">
        <f t="shared" si="2"/>
        <v>4</v>
      </c>
      <c r="I39" s="149">
        <v>1</v>
      </c>
      <c r="J39" s="67">
        <v>2</v>
      </c>
      <c r="K39" s="67">
        <v>0</v>
      </c>
      <c r="L39" s="67">
        <v>1</v>
      </c>
      <c r="M39" s="191"/>
      <c r="N39" s="191"/>
      <c r="O39" s="191"/>
      <c r="P39" s="192">
        <f>SUMIF(PACC!B:B,B39,PACC!O:O)</f>
        <v>0</v>
      </c>
    </row>
    <row r="40" spans="2:16" ht="60" customHeight="1">
      <c r="B40" s="178" t="s">
        <v>690</v>
      </c>
      <c r="C40" s="178" t="s">
        <v>691</v>
      </c>
      <c r="D40" s="178" t="s">
        <v>692</v>
      </c>
      <c r="E40" s="41" t="s">
        <v>1759</v>
      </c>
      <c r="F40" s="41" t="s">
        <v>1760</v>
      </c>
      <c r="G40" s="41">
        <v>10</v>
      </c>
      <c r="H40" s="66">
        <f t="shared" si="2"/>
        <v>10</v>
      </c>
      <c r="I40" s="149">
        <v>3</v>
      </c>
      <c r="J40" s="41">
        <v>4</v>
      </c>
      <c r="K40" s="41">
        <v>0</v>
      </c>
      <c r="L40" s="41">
        <v>3</v>
      </c>
      <c r="M40" s="178" t="s">
        <v>721</v>
      </c>
      <c r="N40" s="178" t="s">
        <v>722</v>
      </c>
      <c r="O40" s="178" t="s">
        <v>717</v>
      </c>
      <c r="P40" s="180">
        <f>SUMIF(PACC!B:B,B40,PACC!O:O)</f>
        <v>68400</v>
      </c>
    </row>
    <row r="41" spans="2:16" ht="33" customHeight="1">
      <c r="B41" s="179"/>
      <c r="C41" s="179"/>
      <c r="D41" s="179"/>
      <c r="E41" s="66" t="s">
        <v>1761</v>
      </c>
      <c r="F41" s="66" t="s">
        <v>1758</v>
      </c>
      <c r="G41" s="66"/>
      <c r="H41" s="66">
        <f t="shared" si="2"/>
        <v>200</v>
      </c>
      <c r="I41" s="149">
        <v>60</v>
      </c>
      <c r="J41" s="66">
        <v>80</v>
      </c>
      <c r="K41" s="66">
        <v>0</v>
      </c>
      <c r="L41" s="66">
        <v>60</v>
      </c>
      <c r="M41" s="179"/>
      <c r="N41" s="179"/>
      <c r="O41" s="179"/>
      <c r="P41" s="181">
        <f>SUMIF(PACC!B:B,B41,PACC!O:O)</f>
        <v>0</v>
      </c>
    </row>
    <row r="42" spans="2:16" ht="45">
      <c r="B42" s="178" t="s">
        <v>693</v>
      </c>
      <c r="C42" s="178" t="s">
        <v>694</v>
      </c>
      <c r="D42" s="178" t="s">
        <v>695</v>
      </c>
      <c r="E42" s="41" t="s">
        <v>708</v>
      </c>
      <c r="F42" s="41" t="s">
        <v>178</v>
      </c>
      <c r="G42" s="41">
        <v>8</v>
      </c>
      <c r="H42" s="66">
        <f t="shared" si="2"/>
        <v>8</v>
      </c>
      <c r="I42" s="149">
        <v>2</v>
      </c>
      <c r="J42" s="41">
        <v>2</v>
      </c>
      <c r="K42" s="41">
        <v>2</v>
      </c>
      <c r="L42" s="41">
        <v>2</v>
      </c>
      <c r="M42" s="41" t="s">
        <v>721</v>
      </c>
      <c r="N42" s="41" t="s">
        <v>723</v>
      </c>
      <c r="O42" s="178" t="s">
        <v>717</v>
      </c>
      <c r="P42" s="180">
        <f>SUMIF(PACC!B:B,B42,PACC!O:O)</f>
        <v>2400</v>
      </c>
    </row>
    <row r="43" spans="2:16" ht="30">
      <c r="B43" s="191"/>
      <c r="C43" s="191"/>
      <c r="D43" s="191"/>
      <c r="E43" s="41" t="s">
        <v>1762</v>
      </c>
      <c r="F43" s="41" t="s">
        <v>178</v>
      </c>
      <c r="G43" s="41">
        <v>3</v>
      </c>
      <c r="H43" s="66">
        <f t="shared" si="2"/>
        <v>4</v>
      </c>
      <c r="I43" s="149">
        <v>1</v>
      </c>
      <c r="J43" s="41">
        <v>1</v>
      </c>
      <c r="K43" s="41">
        <v>1</v>
      </c>
      <c r="L43" s="41">
        <v>1</v>
      </c>
      <c r="M43" s="178" t="s">
        <v>721</v>
      </c>
      <c r="N43" s="178" t="s">
        <v>549</v>
      </c>
      <c r="O43" s="191"/>
      <c r="P43" s="192">
        <f>SUMIF(PACC!B:B,B43,PACC!O:O)</f>
        <v>0</v>
      </c>
    </row>
    <row r="44" spans="2:16" ht="30">
      <c r="B44" s="179"/>
      <c r="C44" s="179"/>
      <c r="D44" s="179"/>
      <c r="E44" s="66" t="s">
        <v>1763</v>
      </c>
      <c r="F44" s="66" t="s">
        <v>1758</v>
      </c>
      <c r="G44" s="66">
        <v>0</v>
      </c>
      <c r="H44" s="66">
        <f t="shared" si="2"/>
        <v>60</v>
      </c>
      <c r="I44" s="149">
        <v>15</v>
      </c>
      <c r="J44" s="66">
        <v>15</v>
      </c>
      <c r="K44" s="66">
        <v>15</v>
      </c>
      <c r="L44" s="66">
        <v>15</v>
      </c>
      <c r="M44" s="179"/>
      <c r="N44" s="179"/>
      <c r="O44" s="179"/>
      <c r="P44" s="181">
        <f>SUMIF(PACC!B:B,B44,PACC!O:O)</f>
        <v>0</v>
      </c>
    </row>
    <row r="45" spans="2:16" ht="60">
      <c r="B45" s="41" t="s">
        <v>696</v>
      </c>
      <c r="C45" s="41" t="s">
        <v>697</v>
      </c>
      <c r="D45" s="41" t="s">
        <v>698</v>
      </c>
      <c r="E45" s="41" t="s">
        <v>711</v>
      </c>
      <c r="F45" s="41" t="s">
        <v>712</v>
      </c>
      <c r="G45" s="41">
        <v>1</v>
      </c>
      <c r="H45" s="66">
        <f t="shared" si="2"/>
        <v>2</v>
      </c>
      <c r="I45" s="149">
        <v>0</v>
      </c>
      <c r="J45" s="41">
        <v>0</v>
      </c>
      <c r="K45" s="41">
        <v>0</v>
      </c>
      <c r="L45" s="41">
        <v>2</v>
      </c>
      <c r="M45" s="41" t="s">
        <v>724</v>
      </c>
      <c r="N45" s="41" t="s">
        <v>723</v>
      </c>
      <c r="O45" s="41" t="s">
        <v>718</v>
      </c>
      <c r="P45" s="42">
        <f>SUMIF(PACC!B:B,B45,PACC!O:O)</f>
        <v>591000</v>
      </c>
    </row>
    <row r="46" spans="2:16" ht="75" customHeight="1">
      <c r="B46" s="178" t="s">
        <v>699</v>
      </c>
      <c r="C46" s="178" t="s">
        <v>700</v>
      </c>
      <c r="D46" s="178" t="s">
        <v>701</v>
      </c>
      <c r="E46" s="41" t="s">
        <v>713</v>
      </c>
      <c r="F46" s="41" t="s">
        <v>714</v>
      </c>
      <c r="G46" s="41">
        <v>1</v>
      </c>
      <c r="H46" s="66">
        <f t="shared" si="2"/>
        <v>1</v>
      </c>
      <c r="I46" s="149">
        <v>1</v>
      </c>
      <c r="J46" s="41">
        <v>0</v>
      </c>
      <c r="K46" s="41">
        <v>0</v>
      </c>
      <c r="L46" s="41">
        <v>0</v>
      </c>
      <c r="M46" s="178" t="s">
        <v>725</v>
      </c>
      <c r="N46" s="178" t="s">
        <v>726</v>
      </c>
      <c r="O46" s="178" t="s">
        <v>719</v>
      </c>
      <c r="P46" s="180">
        <f>SUMIF(PACC!B:B,B46,PACC!O:O)</f>
        <v>3000</v>
      </c>
    </row>
    <row r="47" spans="2:16" ht="30">
      <c r="B47" s="179"/>
      <c r="C47" s="179"/>
      <c r="D47" s="179"/>
      <c r="E47" s="41" t="s">
        <v>715</v>
      </c>
      <c r="F47" s="41" t="s">
        <v>716</v>
      </c>
      <c r="G47" s="41">
        <v>100</v>
      </c>
      <c r="H47" s="66">
        <f t="shared" si="2"/>
        <v>100</v>
      </c>
      <c r="I47" s="149">
        <v>25</v>
      </c>
      <c r="J47" s="41">
        <v>25</v>
      </c>
      <c r="K47" s="41">
        <v>25</v>
      </c>
      <c r="L47" s="41">
        <v>25</v>
      </c>
      <c r="M47" s="179"/>
      <c r="N47" s="179"/>
      <c r="O47" s="179"/>
      <c r="P47" s="181">
        <f>SUMIF(PACC!B:B,B47,PACC!O:O)</f>
        <v>0</v>
      </c>
    </row>
    <row r="48" spans="2:16" ht="45">
      <c r="B48" s="41" t="s">
        <v>702</v>
      </c>
      <c r="C48" s="41" t="s">
        <v>121</v>
      </c>
      <c r="D48" s="41" t="s">
        <v>122</v>
      </c>
      <c r="E48" s="41" t="s">
        <v>129</v>
      </c>
      <c r="F48" s="41" t="s">
        <v>130</v>
      </c>
      <c r="G48" s="41">
        <v>3</v>
      </c>
      <c r="H48" s="66">
        <f t="shared" si="2"/>
        <v>3</v>
      </c>
      <c r="I48" s="149">
        <v>1</v>
      </c>
      <c r="J48" s="41">
        <v>1</v>
      </c>
      <c r="K48" s="41">
        <v>1</v>
      </c>
      <c r="L48" s="41">
        <v>0</v>
      </c>
      <c r="M48" s="41" t="s">
        <v>141</v>
      </c>
      <c r="N48" s="41" t="s">
        <v>142</v>
      </c>
      <c r="O48" s="41" t="s">
        <v>720</v>
      </c>
      <c r="P48" s="42">
        <f>SUMIF(PACC!B:B,B48,PACC!O:O)</f>
        <v>343130</v>
      </c>
    </row>
    <row r="49" spans="2:16" ht="90">
      <c r="B49" s="141" t="s">
        <v>2041</v>
      </c>
      <c r="C49" s="141" t="s">
        <v>2042</v>
      </c>
      <c r="D49" s="141" t="s">
        <v>2043</v>
      </c>
      <c r="E49" s="141" t="s">
        <v>2044</v>
      </c>
      <c r="F49" s="141" t="s">
        <v>178</v>
      </c>
      <c r="G49" s="141">
        <v>3</v>
      </c>
      <c r="H49" s="141">
        <f t="shared" si="2"/>
        <v>0</v>
      </c>
      <c r="I49" s="149">
        <v>0</v>
      </c>
      <c r="J49" s="141">
        <v>0</v>
      </c>
      <c r="K49" s="141">
        <v>0</v>
      </c>
      <c r="L49" s="141">
        <v>0</v>
      </c>
      <c r="M49" s="141" t="s">
        <v>2045</v>
      </c>
      <c r="N49" s="141" t="s">
        <v>2046</v>
      </c>
      <c r="O49" s="141" t="s">
        <v>2047</v>
      </c>
      <c r="P49" s="154">
        <v>0</v>
      </c>
    </row>
    <row r="51" spans="2:16" ht="15.75" thickBot="1"/>
    <row r="52" spans="2:16" ht="15.75" thickTop="1">
      <c r="B52" s="185" t="s">
        <v>727</v>
      </c>
      <c r="C52" s="186"/>
      <c r="D52" s="186"/>
      <c r="E52" s="186"/>
      <c r="F52" s="186"/>
      <c r="G52" s="186"/>
      <c r="H52" s="186"/>
      <c r="I52" s="186"/>
      <c r="J52" s="186"/>
      <c r="K52" s="186"/>
      <c r="L52" s="186"/>
      <c r="M52" s="186"/>
      <c r="N52" s="186"/>
      <c r="O52" s="186"/>
      <c r="P52" s="187"/>
    </row>
    <row r="53" spans="2:16" ht="15.75" thickBot="1">
      <c r="B53" s="188"/>
      <c r="C53" s="189"/>
      <c r="D53" s="189"/>
      <c r="E53" s="189"/>
      <c r="F53" s="189"/>
      <c r="G53" s="189"/>
      <c r="H53" s="189"/>
      <c r="I53" s="189"/>
      <c r="J53" s="189"/>
      <c r="K53" s="189"/>
      <c r="L53" s="189"/>
      <c r="M53" s="189"/>
      <c r="N53" s="189"/>
      <c r="O53" s="189"/>
      <c r="P53" s="190"/>
    </row>
    <row r="54" spans="2:16" ht="21" thickTop="1" thickBot="1">
      <c r="B54" s="26"/>
      <c r="C54" s="26"/>
      <c r="D54" s="26"/>
      <c r="E54" s="27"/>
      <c r="F54" s="27"/>
      <c r="G54" s="27"/>
      <c r="H54" s="27"/>
      <c r="I54" s="27"/>
      <c r="J54" s="27"/>
      <c r="K54" s="27"/>
      <c r="L54" s="27"/>
      <c r="M54" s="27"/>
      <c r="N54" s="28"/>
      <c r="O54" s="27"/>
      <c r="P54" s="28"/>
    </row>
    <row r="55" spans="2:16" ht="40.5" thickTop="1" thickBot="1">
      <c r="B55" s="29" t="s">
        <v>93</v>
      </c>
      <c r="C55" s="182" t="s">
        <v>94</v>
      </c>
      <c r="D55" s="183"/>
      <c r="E55" s="183"/>
      <c r="F55" s="183"/>
      <c r="G55" s="183"/>
      <c r="H55" s="183"/>
      <c r="I55" s="183"/>
      <c r="J55" s="183"/>
      <c r="K55" s="183"/>
      <c r="L55" s="184"/>
      <c r="M55" s="182" t="s">
        <v>95</v>
      </c>
      <c r="N55" s="184"/>
      <c r="O55" s="30"/>
      <c r="P55" s="31" t="s">
        <v>96</v>
      </c>
    </row>
    <row r="56" spans="2:16" ht="59.25" thickTop="1">
      <c r="B56" s="33" t="s">
        <v>97</v>
      </c>
      <c r="C56" s="34" t="s">
        <v>113</v>
      </c>
      <c r="D56" s="34" t="s">
        <v>114</v>
      </c>
      <c r="E56" s="35" t="s">
        <v>98</v>
      </c>
      <c r="F56" s="35" t="s">
        <v>99</v>
      </c>
      <c r="G56" s="35" t="s">
        <v>1741</v>
      </c>
      <c r="H56" s="36" t="s">
        <v>100</v>
      </c>
      <c r="I56" s="148" t="s">
        <v>101</v>
      </c>
      <c r="J56" s="37" t="s">
        <v>102</v>
      </c>
      <c r="K56" s="37" t="s">
        <v>103</v>
      </c>
      <c r="L56" s="37" t="s">
        <v>104</v>
      </c>
      <c r="M56" s="38" t="s">
        <v>105</v>
      </c>
      <c r="N56" s="39" t="s">
        <v>106</v>
      </c>
      <c r="O56" s="36" t="s">
        <v>107</v>
      </c>
      <c r="P56" s="40" t="s">
        <v>108</v>
      </c>
    </row>
    <row r="57" spans="2:16" ht="90">
      <c r="B57" s="41" t="s">
        <v>728</v>
      </c>
      <c r="C57" s="41" t="s">
        <v>729</v>
      </c>
      <c r="D57" s="41" t="s">
        <v>730</v>
      </c>
      <c r="E57" s="41" t="s">
        <v>739</v>
      </c>
      <c r="F57" s="41" t="s">
        <v>1768</v>
      </c>
      <c r="G57" s="41">
        <v>2</v>
      </c>
      <c r="H57" s="66">
        <f t="shared" ref="H57:H64" si="3">SUM(I57:L57)</f>
        <v>2</v>
      </c>
      <c r="I57" s="149">
        <v>0</v>
      </c>
      <c r="J57" s="41">
        <v>1</v>
      </c>
      <c r="K57" s="41">
        <v>1</v>
      </c>
      <c r="L57" s="41">
        <v>0</v>
      </c>
      <c r="M57" s="41" t="s">
        <v>746</v>
      </c>
      <c r="N57" s="41" t="s">
        <v>747</v>
      </c>
      <c r="O57" s="41" t="s">
        <v>742</v>
      </c>
      <c r="P57" s="42">
        <f>SUMIF(PACC!B:B,B57,PACC!O:O)</f>
        <v>182200</v>
      </c>
    </row>
    <row r="58" spans="2:16" ht="81" customHeight="1">
      <c r="B58" s="41" t="s">
        <v>731</v>
      </c>
      <c r="C58" s="41" t="s">
        <v>732</v>
      </c>
      <c r="D58" s="41" t="s">
        <v>733</v>
      </c>
      <c r="E58" s="41" t="s">
        <v>708</v>
      </c>
      <c r="F58" s="41" t="s">
        <v>1740</v>
      </c>
      <c r="G58" s="41">
        <v>0</v>
      </c>
      <c r="H58" s="66">
        <f t="shared" si="3"/>
        <v>35</v>
      </c>
      <c r="I58" s="149">
        <v>5</v>
      </c>
      <c r="J58" s="41">
        <v>10</v>
      </c>
      <c r="K58" s="41">
        <v>10</v>
      </c>
      <c r="L58" s="41">
        <v>10</v>
      </c>
      <c r="M58" s="41" t="s">
        <v>618</v>
      </c>
      <c r="N58" s="41" t="s">
        <v>619</v>
      </c>
      <c r="O58" s="41" t="s">
        <v>743</v>
      </c>
      <c r="P58" s="42">
        <f>SUMIF(PACC!B:B,B58,PACC!O:O)</f>
        <v>427480</v>
      </c>
    </row>
    <row r="59" spans="2:16" ht="60" customHeight="1">
      <c r="B59" s="178" t="s">
        <v>734</v>
      </c>
      <c r="C59" s="178" t="s">
        <v>735</v>
      </c>
      <c r="D59" s="178" t="s">
        <v>736</v>
      </c>
      <c r="E59" s="41" t="s">
        <v>1742</v>
      </c>
      <c r="F59" s="41" t="s">
        <v>178</v>
      </c>
      <c r="G59" s="41">
        <v>0</v>
      </c>
      <c r="H59" s="66">
        <f t="shared" si="3"/>
        <v>20</v>
      </c>
      <c r="I59" s="149">
        <v>5</v>
      </c>
      <c r="J59" s="41">
        <v>5</v>
      </c>
      <c r="K59" s="41">
        <v>5</v>
      </c>
      <c r="L59" s="41">
        <v>5</v>
      </c>
      <c r="M59" s="178" t="s">
        <v>485</v>
      </c>
      <c r="N59" s="178" t="s">
        <v>486</v>
      </c>
      <c r="O59" s="178" t="s">
        <v>744</v>
      </c>
      <c r="P59" s="180">
        <f>SUMIF(PACC!B:B,B59,PACC!O:O)</f>
        <v>52250</v>
      </c>
    </row>
    <row r="60" spans="2:16" ht="68.25" customHeight="1">
      <c r="B60" s="179"/>
      <c r="C60" s="179"/>
      <c r="D60" s="179"/>
      <c r="E60" s="41" t="s">
        <v>1744</v>
      </c>
      <c r="F60" s="41" t="s">
        <v>1769</v>
      </c>
      <c r="G60" s="41">
        <v>0</v>
      </c>
      <c r="H60" s="66">
        <f t="shared" si="3"/>
        <v>2</v>
      </c>
      <c r="I60" s="149">
        <v>0</v>
      </c>
      <c r="J60" s="41">
        <v>1</v>
      </c>
      <c r="K60" s="41">
        <v>1</v>
      </c>
      <c r="L60" s="41">
        <v>0</v>
      </c>
      <c r="M60" s="179"/>
      <c r="N60" s="179"/>
      <c r="O60" s="179"/>
      <c r="P60" s="181">
        <f>SUMIF(PACC!B:B,B60,PACC!O:O)</f>
        <v>0</v>
      </c>
    </row>
    <row r="61" spans="2:16" ht="150">
      <c r="B61" s="41" t="s">
        <v>737</v>
      </c>
      <c r="C61" s="41" t="s">
        <v>685</v>
      </c>
      <c r="D61" s="41" t="s">
        <v>686</v>
      </c>
      <c r="E61" s="41" t="s">
        <v>1743</v>
      </c>
      <c r="F61" s="41" t="s">
        <v>1768</v>
      </c>
      <c r="G61" s="41">
        <v>0</v>
      </c>
      <c r="H61" s="66">
        <f t="shared" si="3"/>
        <v>3</v>
      </c>
      <c r="I61" s="149">
        <v>0</v>
      </c>
      <c r="J61" s="41">
        <v>1</v>
      </c>
      <c r="K61" s="41">
        <v>1</v>
      </c>
      <c r="L61" s="41">
        <v>1</v>
      </c>
      <c r="M61" s="41" t="s">
        <v>420</v>
      </c>
      <c r="N61" s="41" t="s">
        <v>421</v>
      </c>
      <c r="O61" s="41" t="s">
        <v>745</v>
      </c>
      <c r="P61" s="42">
        <f>SUMIF(PACC!B:B,B61,PACC!O:O)</f>
        <v>35000</v>
      </c>
    </row>
    <row r="62" spans="2:16" ht="90">
      <c r="B62" s="141" t="s">
        <v>2048</v>
      </c>
      <c r="C62" s="141" t="s">
        <v>238</v>
      </c>
      <c r="D62" s="141" t="s">
        <v>239</v>
      </c>
      <c r="E62" s="141" t="s">
        <v>262</v>
      </c>
      <c r="F62" s="141" t="s">
        <v>2049</v>
      </c>
      <c r="G62" s="141">
        <v>0</v>
      </c>
      <c r="H62" s="141">
        <f t="shared" ref="H62" si="4">SUM(I62:L62)</f>
        <v>0</v>
      </c>
      <c r="I62" s="141">
        <v>0</v>
      </c>
      <c r="J62" s="141">
        <v>0</v>
      </c>
      <c r="K62" s="141">
        <v>0</v>
      </c>
      <c r="L62" s="141">
        <v>0</v>
      </c>
      <c r="M62" s="141" t="s">
        <v>485</v>
      </c>
      <c r="N62" s="141" t="s">
        <v>486</v>
      </c>
      <c r="O62" s="141" t="s">
        <v>2050</v>
      </c>
      <c r="P62" s="155">
        <v>0</v>
      </c>
    </row>
    <row r="63" spans="2:16" ht="30">
      <c r="B63" s="178" t="s">
        <v>738</v>
      </c>
      <c r="C63" s="178" t="s">
        <v>700</v>
      </c>
      <c r="D63" s="178" t="s">
        <v>701</v>
      </c>
      <c r="E63" s="41" t="s">
        <v>713</v>
      </c>
      <c r="F63" s="41" t="s">
        <v>740</v>
      </c>
      <c r="G63" s="41">
        <v>0</v>
      </c>
      <c r="H63" s="66">
        <f t="shared" si="3"/>
        <v>1</v>
      </c>
      <c r="I63" s="149">
        <v>1</v>
      </c>
      <c r="J63" s="41">
        <v>0</v>
      </c>
      <c r="K63" s="41">
        <v>0</v>
      </c>
      <c r="L63" s="41">
        <v>0</v>
      </c>
      <c r="M63" s="178" t="s">
        <v>725</v>
      </c>
      <c r="N63" s="178" t="s">
        <v>726</v>
      </c>
      <c r="O63" s="178" t="s">
        <v>758</v>
      </c>
      <c r="P63" s="194">
        <f>SUMIF(PACC!B:B,B63,PACC!O:O)</f>
        <v>0</v>
      </c>
    </row>
    <row r="64" spans="2:16" ht="30">
      <c r="B64" s="179"/>
      <c r="C64" s="179"/>
      <c r="D64" s="179"/>
      <c r="E64" s="41" t="s">
        <v>715</v>
      </c>
      <c r="F64" s="41" t="s">
        <v>741</v>
      </c>
      <c r="G64" s="41">
        <v>0</v>
      </c>
      <c r="H64" s="66">
        <f t="shared" si="3"/>
        <v>100</v>
      </c>
      <c r="I64" s="149">
        <v>25</v>
      </c>
      <c r="J64" s="41">
        <v>25</v>
      </c>
      <c r="K64" s="41">
        <v>25</v>
      </c>
      <c r="L64" s="41">
        <v>25</v>
      </c>
      <c r="M64" s="179"/>
      <c r="N64" s="179"/>
      <c r="O64" s="179"/>
      <c r="P64" s="195">
        <f>SUMIF(PACC!B:B,B64,PACC!O:O)</f>
        <v>0</v>
      </c>
    </row>
    <row r="65" spans="2:16" ht="15.75" customHeight="1"/>
    <row r="66" spans="2:16" ht="15.75" customHeight="1" thickBot="1"/>
    <row r="67" spans="2:16" ht="15.75" thickTop="1">
      <c r="B67" s="185" t="s">
        <v>748</v>
      </c>
      <c r="C67" s="186"/>
      <c r="D67" s="186"/>
      <c r="E67" s="186"/>
      <c r="F67" s="186"/>
      <c r="G67" s="186"/>
      <c r="H67" s="186"/>
      <c r="I67" s="186"/>
      <c r="J67" s="186"/>
      <c r="K67" s="186"/>
      <c r="L67" s="186"/>
      <c r="M67" s="186"/>
      <c r="N67" s="186"/>
      <c r="O67" s="186"/>
      <c r="P67" s="187"/>
    </row>
    <row r="68" spans="2:16" ht="15.75" thickBot="1">
      <c r="B68" s="188"/>
      <c r="C68" s="189"/>
      <c r="D68" s="189"/>
      <c r="E68" s="189"/>
      <c r="F68" s="189"/>
      <c r="G68" s="189"/>
      <c r="H68" s="189"/>
      <c r="I68" s="189"/>
      <c r="J68" s="189"/>
      <c r="K68" s="189"/>
      <c r="L68" s="189"/>
      <c r="M68" s="189"/>
      <c r="N68" s="189"/>
      <c r="O68" s="189"/>
      <c r="P68" s="190"/>
    </row>
    <row r="69" spans="2:16" ht="21" thickTop="1" thickBot="1">
      <c r="B69" s="26"/>
      <c r="C69" s="26"/>
      <c r="D69" s="26"/>
      <c r="E69" s="27"/>
      <c r="F69" s="27"/>
      <c r="G69" s="27"/>
      <c r="H69" s="27"/>
      <c r="I69" s="27"/>
      <c r="J69" s="27"/>
      <c r="K69" s="27"/>
      <c r="L69" s="27"/>
      <c r="M69" s="27"/>
      <c r="N69" s="28"/>
      <c r="O69" s="27"/>
      <c r="P69" s="28"/>
    </row>
    <row r="70" spans="2:16" ht="45" customHeight="1" thickTop="1" thickBot="1">
      <c r="B70" s="29" t="s">
        <v>93</v>
      </c>
      <c r="C70" s="182" t="s">
        <v>94</v>
      </c>
      <c r="D70" s="183"/>
      <c r="E70" s="183"/>
      <c r="F70" s="183"/>
      <c r="G70" s="183"/>
      <c r="H70" s="183"/>
      <c r="I70" s="183"/>
      <c r="J70" s="183"/>
      <c r="K70" s="183"/>
      <c r="L70" s="184"/>
      <c r="M70" s="182" t="s">
        <v>95</v>
      </c>
      <c r="N70" s="184"/>
      <c r="O70" s="30"/>
      <c r="P70" s="31" t="s">
        <v>96</v>
      </c>
    </row>
    <row r="71" spans="2:16" ht="45" customHeight="1" thickTop="1">
      <c r="B71" s="33" t="s">
        <v>97</v>
      </c>
      <c r="C71" s="34" t="s">
        <v>113</v>
      </c>
      <c r="D71" s="34" t="s">
        <v>114</v>
      </c>
      <c r="E71" s="35" t="s">
        <v>98</v>
      </c>
      <c r="F71" s="35" t="s">
        <v>99</v>
      </c>
      <c r="G71" s="35" t="s">
        <v>1741</v>
      </c>
      <c r="H71" s="36" t="s">
        <v>100</v>
      </c>
      <c r="I71" s="148" t="s">
        <v>101</v>
      </c>
      <c r="J71" s="37" t="s">
        <v>102</v>
      </c>
      <c r="K71" s="37" t="s">
        <v>103</v>
      </c>
      <c r="L71" s="37" t="s">
        <v>104</v>
      </c>
      <c r="M71" s="38" t="s">
        <v>105</v>
      </c>
      <c r="N71" s="39" t="s">
        <v>106</v>
      </c>
      <c r="O71" s="36" t="s">
        <v>107</v>
      </c>
      <c r="P71" s="40" t="s">
        <v>108</v>
      </c>
    </row>
    <row r="72" spans="2:16" ht="30">
      <c r="B72" s="178" t="s">
        <v>749</v>
      </c>
      <c r="C72" s="178" t="s">
        <v>750</v>
      </c>
      <c r="D72" s="178" t="s">
        <v>751</v>
      </c>
      <c r="E72" s="41" t="s">
        <v>766</v>
      </c>
      <c r="F72" s="41" t="s">
        <v>1745</v>
      </c>
      <c r="G72" s="41">
        <v>75</v>
      </c>
      <c r="H72" s="66">
        <f t="shared" ref="H72:H84" si="5">SUM(I72:L72)</f>
        <v>85</v>
      </c>
      <c r="I72" s="149">
        <v>15</v>
      </c>
      <c r="J72" s="41">
        <v>25</v>
      </c>
      <c r="K72" s="41">
        <v>25</v>
      </c>
      <c r="L72" s="41">
        <v>20</v>
      </c>
      <c r="M72" s="178" t="s">
        <v>548</v>
      </c>
      <c r="N72" s="178" t="s">
        <v>549</v>
      </c>
      <c r="O72" s="178" t="s">
        <v>758</v>
      </c>
      <c r="P72" s="178">
        <f>SUMIF(PACC!B:B,B72,PACC!O:O)</f>
        <v>0</v>
      </c>
    </row>
    <row r="73" spans="2:16" ht="60" customHeight="1">
      <c r="B73" s="179"/>
      <c r="C73" s="179"/>
      <c r="D73" s="179"/>
      <c r="E73" s="41" t="s">
        <v>767</v>
      </c>
      <c r="F73" s="41" t="s">
        <v>768</v>
      </c>
      <c r="G73" s="41">
        <v>0</v>
      </c>
      <c r="H73" s="66">
        <f t="shared" si="5"/>
        <v>20</v>
      </c>
      <c r="I73" s="149">
        <v>5</v>
      </c>
      <c r="J73" s="41">
        <v>5</v>
      </c>
      <c r="K73" s="41">
        <v>5</v>
      </c>
      <c r="L73" s="41">
        <v>5</v>
      </c>
      <c r="M73" s="179"/>
      <c r="N73" s="179"/>
      <c r="O73" s="179"/>
      <c r="P73" s="179">
        <f>SUMIF(PACC!B:B,B73,PACC!O:O)</f>
        <v>0</v>
      </c>
    </row>
    <row r="74" spans="2:16" ht="60" customHeight="1">
      <c r="B74" s="178" t="s">
        <v>752</v>
      </c>
      <c r="C74" s="178" t="s">
        <v>753</v>
      </c>
      <c r="D74" s="178" t="s">
        <v>754</v>
      </c>
      <c r="E74" s="41" t="s">
        <v>769</v>
      </c>
      <c r="F74" s="41" t="s">
        <v>705</v>
      </c>
      <c r="G74" s="41">
        <v>0</v>
      </c>
      <c r="H74" s="66">
        <f t="shared" si="5"/>
        <v>1</v>
      </c>
      <c r="I74" s="149">
        <v>0</v>
      </c>
      <c r="J74" s="41">
        <v>1</v>
      </c>
      <c r="K74" s="41">
        <v>0</v>
      </c>
      <c r="L74" s="41">
        <v>0</v>
      </c>
      <c r="M74" s="178" t="s">
        <v>548</v>
      </c>
      <c r="N74" s="178" t="s">
        <v>549</v>
      </c>
      <c r="O74" s="178" t="s">
        <v>758</v>
      </c>
      <c r="P74" s="180">
        <f>SUMIF(PACC!B:B,B74,PACC!O:O)</f>
        <v>120000</v>
      </c>
    </row>
    <row r="75" spans="2:16" ht="30">
      <c r="B75" s="179"/>
      <c r="C75" s="179"/>
      <c r="D75" s="179"/>
      <c r="E75" s="67" t="s">
        <v>1746</v>
      </c>
      <c r="F75" s="67" t="s">
        <v>1747</v>
      </c>
      <c r="G75" s="41">
        <v>0</v>
      </c>
      <c r="H75" s="66">
        <f t="shared" si="5"/>
        <v>35</v>
      </c>
      <c r="I75" s="149">
        <v>0</v>
      </c>
      <c r="J75" s="41">
        <v>35</v>
      </c>
      <c r="K75" s="41">
        <v>0</v>
      </c>
      <c r="L75" s="41">
        <v>0</v>
      </c>
      <c r="M75" s="179"/>
      <c r="N75" s="179"/>
      <c r="O75" s="179"/>
      <c r="P75" s="181">
        <f>SUMIF(PACC!B:B,B75,PACC!O:O)</f>
        <v>0</v>
      </c>
    </row>
    <row r="76" spans="2:16" ht="75" customHeight="1">
      <c r="B76" s="178" t="s">
        <v>755</v>
      </c>
      <c r="C76" s="178" t="s">
        <v>756</v>
      </c>
      <c r="D76" s="178" t="s">
        <v>757</v>
      </c>
      <c r="E76" s="150" t="s">
        <v>766</v>
      </c>
      <c r="F76" s="150" t="s">
        <v>178</v>
      </c>
      <c r="G76" s="150">
        <v>0</v>
      </c>
      <c r="H76" s="150">
        <f t="shared" si="5"/>
        <v>4</v>
      </c>
      <c r="I76" s="149">
        <v>1</v>
      </c>
      <c r="J76" s="150">
        <v>1</v>
      </c>
      <c r="K76" s="150">
        <v>2</v>
      </c>
      <c r="L76" s="150">
        <v>0</v>
      </c>
      <c r="M76" s="178" t="s">
        <v>548</v>
      </c>
      <c r="N76" s="178" t="s">
        <v>549</v>
      </c>
      <c r="O76" s="178" t="s">
        <v>758</v>
      </c>
      <c r="P76" s="178">
        <f>SUMIF(PACC!B:B,B76,PACC!O:O)</f>
        <v>0</v>
      </c>
    </row>
    <row r="77" spans="2:16" ht="75" customHeight="1">
      <c r="B77" s="179"/>
      <c r="C77" s="179"/>
      <c r="D77" s="179"/>
      <c r="E77" s="150" t="s">
        <v>767</v>
      </c>
      <c r="F77" s="150" t="s">
        <v>707</v>
      </c>
      <c r="G77" s="150">
        <v>0</v>
      </c>
      <c r="H77" s="150">
        <f t="shared" si="5"/>
        <v>105</v>
      </c>
      <c r="I77" s="149">
        <v>30</v>
      </c>
      <c r="J77" s="150">
        <v>50</v>
      </c>
      <c r="K77" s="150">
        <v>25</v>
      </c>
      <c r="L77" s="150">
        <v>0</v>
      </c>
      <c r="M77" s="179"/>
      <c r="N77" s="179"/>
      <c r="O77" s="179"/>
      <c r="P77" s="179"/>
    </row>
    <row r="78" spans="2:16" ht="30">
      <c r="B78" s="178" t="s">
        <v>759</v>
      </c>
      <c r="C78" s="178" t="s">
        <v>760</v>
      </c>
      <c r="D78" s="178" t="s">
        <v>761</v>
      </c>
      <c r="E78" s="41" t="s">
        <v>770</v>
      </c>
      <c r="F78" s="41" t="s">
        <v>771</v>
      </c>
      <c r="G78" s="41">
        <v>0</v>
      </c>
      <c r="H78" s="66">
        <f t="shared" si="5"/>
        <v>20</v>
      </c>
      <c r="I78" s="149">
        <v>5</v>
      </c>
      <c r="J78" s="41">
        <v>5</v>
      </c>
      <c r="K78" s="41">
        <v>5</v>
      </c>
      <c r="L78" s="41">
        <v>5</v>
      </c>
      <c r="M78" s="178" t="s">
        <v>778</v>
      </c>
      <c r="N78" s="178" t="s">
        <v>779</v>
      </c>
      <c r="O78" s="178" t="s">
        <v>758</v>
      </c>
      <c r="P78" s="180">
        <f>SUMIF(PACC!B:B,B78,PACC!O:O)</f>
        <v>2535600</v>
      </c>
    </row>
    <row r="79" spans="2:16" ht="30">
      <c r="B79" s="179"/>
      <c r="C79" s="179"/>
      <c r="D79" s="179"/>
      <c r="E79" s="41" t="s">
        <v>772</v>
      </c>
      <c r="F79" s="41" t="s">
        <v>773</v>
      </c>
      <c r="G79" s="41">
        <v>0</v>
      </c>
      <c r="H79" s="66">
        <f t="shared" si="5"/>
        <v>1</v>
      </c>
      <c r="I79" s="149">
        <v>0</v>
      </c>
      <c r="J79" s="41">
        <v>0</v>
      </c>
      <c r="K79" s="41">
        <v>0</v>
      </c>
      <c r="L79" s="41">
        <v>1</v>
      </c>
      <c r="M79" s="179"/>
      <c r="N79" s="179"/>
      <c r="O79" s="179"/>
      <c r="P79" s="181"/>
    </row>
    <row r="80" spans="2:16" ht="75" customHeight="1">
      <c r="B80" s="41" t="s">
        <v>762</v>
      </c>
      <c r="C80" s="41" t="s">
        <v>238</v>
      </c>
      <c r="D80" s="41" t="s">
        <v>239</v>
      </c>
      <c r="E80" s="41" t="s">
        <v>262</v>
      </c>
      <c r="F80" s="41" t="s">
        <v>774</v>
      </c>
      <c r="G80" s="41">
        <v>0</v>
      </c>
      <c r="H80" s="66">
        <f t="shared" si="5"/>
        <v>1</v>
      </c>
      <c r="I80" s="149">
        <v>0</v>
      </c>
      <c r="J80" s="41">
        <v>0</v>
      </c>
      <c r="K80" s="41">
        <v>0</v>
      </c>
      <c r="L80" s="41">
        <v>1</v>
      </c>
      <c r="M80" s="41" t="s">
        <v>780</v>
      </c>
      <c r="N80" s="41" t="s">
        <v>283</v>
      </c>
      <c r="O80" s="41" t="s">
        <v>758</v>
      </c>
      <c r="P80" s="69">
        <f>SUMIF(PACC!B:B,B80,PACC!O:O)</f>
        <v>0</v>
      </c>
    </row>
    <row r="81" spans="2:16" ht="75">
      <c r="B81" s="41" t="s">
        <v>763</v>
      </c>
      <c r="C81" s="41" t="s">
        <v>241</v>
      </c>
      <c r="D81" s="41" t="s">
        <v>242</v>
      </c>
      <c r="E81" s="41" t="s">
        <v>775</v>
      </c>
      <c r="F81" s="41" t="s">
        <v>776</v>
      </c>
      <c r="G81" s="41">
        <v>0</v>
      </c>
      <c r="H81" s="66">
        <f t="shared" si="5"/>
        <v>1</v>
      </c>
      <c r="I81" s="149">
        <v>0</v>
      </c>
      <c r="J81" s="41">
        <v>0</v>
      </c>
      <c r="K81" s="41">
        <v>1</v>
      </c>
      <c r="L81" s="41">
        <v>0</v>
      </c>
      <c r="M81" s="41" t="s">
        <v>780</v>
      </c>
      <c r="N81" s="41" t="s">
        <v>283</v>
      </c>
      <c r="O81" s="41" t="s">
        <v>758</v>
      </c>
      <c r="P81" s="69">
        <f>SUMIF(PACC!B:B,B81,PACC!O:O)</f>
        <v>0</v>
      </c>
    </row>
    <row r="82" spans="2:16" ht="30">
      <c r="B82" s="178" t="s">
        <v>764</v>
      </c>
      <c r="C82" s="178" t="s">
        <v>700</v>
      </c>
      <c r="D82" s="178" t="s">
        <v>701</v>
      </c>
      <c r="E82" s="41" t="s">
        <v>713</v>
      </c>
      <c r="F82" s="41" t="s">
        <v>740</v>
      </c>
      <c r="G82" s="41">
        <v>0</v>
      </c>
      <c r="H82" s="66">
        <f t="shared" si="5"/>
        <v>1</v>
      </c>
      <c r="I82" s="149">
        <v>1</v>
      </c>
      <c r="J82" s="41">
        <v>0</v>
      </c>
      <c r="K82" s="41">
        <v>0</v>
      </c>
      <c r="L82" s="41">
        <v>0</v>
      </c>
      <c r="M82" s="178" t="s">
        <v>725</v>
      </c>
      <c r="N82" s="178" t="s">
        <v>726</v>
      </c>
      <c r="O82" s="178" t="s">
        <v>758</v>
      </c>
      <c r="P82" s="194">
        <f>SUMIF(PACC!B:B,B82,PACC!O:O)</f>
        <v>0</v>
      </c>
    </row>
    <row r="83" spans="2:16" ht="30">
      <c r="B83" s="179"/>
      <c r="C83" s="179"/>
      <c r="D83" s="179"/>
      <c r="E83" s="41" t="s">
        <v>715</v>
      </c>
      <c r="F83" s="41" t="s">
        <v>716</v>
      </c>
      <c r="G83" s="41">
        <v>0</v>
      </c>
      <c r="H83" s="66">
        <f t="shared" si="5"/>
        <v>100</v>
      </c>
      <c r="I83" s="149">
        <v>25</v>
      </c>
      <c r="J83" s="41">
        <v>25</v>
      </c>
      <c r="K83" s="41">
        <v>25</v>
      </c>
      <c r="L83" s="41">
        <v>25</v>
      </c>
      <c r="M83" s="179"/>
      <c r="N83" s="179"/>
      <c r="O83" s="179"/>
      <c r="P83" s="195"/>
    </row>
    <row r="84" spans="2:16" ht="45">
      <c r="B84" s="41" t="s">
        <v>765</v>
      </c>
      <c r="C84" s="41" t="s">
        <v>121</v>
      </c>
      <c r="D84" s="41" t="s">
        <v>122</v>
      </c>
      <c r="E84" s="41" t="s">
        <v>129</v>
      </c>
      <c r="F84" s="41" t="s">
        <v>777</v>
      </c>
      <c r="G84" s="41">
        <v>0</v>
      </c>
      <c r="H84" s="66">
        <f t="shared" si="5"/>
        <v>4</v>
      </c>
      <c r="I84" s="149">
        <v>1</v>
      </c>
      <c r="J84" s="41">
        <v>1</v>
      </c>
      <c r="K84" s="41">
        <v>1</v>
      </c>
      <c r="L84" s="41">
        <v>1</v>
      </c>
      <c r="M84" s="41" t="s">
        <v>141</v>
      </c>
      <c r="N84" s="41" t="s">
        <v>142</v>
      </c>
      <c r="O84" s="41" t="s">
        <v>758</v>
      </c>
      <c r="P84" s="42">
        <f>SUMIF(PACC!B:B,B84,PACC!O:O)</f>
        <v>347400</v>
      </c>
    </row>
    <row r="85" spans="2:16" ht="15.75" customHeight="1"/>
    <row r="86" spans="2:16" ht="15.75" customHeight="1" thickBot="1"/>
    <row r="87" spans="2:16" ht="15.75" thickTop="1">
      <c r="B87" s="185" t="s">
        <v>781</v>
      </c>
      <c r="C87" s="186"/>
      <c r="D87" s="186"/>
      <c r="E87" s="186"/>
      <c r="F87" s="186"/>
      <c r="G87" s="186"/>
      <c r="H87" s="186"/>
      <c r="I87" s="186"/>
      <c r="J87" s="186"/>
      <c r="K87" s="186"/>
      <c r="L87" s="186"/>
      <c r="M87" s="186"/>
      <c r="N87" s="186"/>
      <c r="O87" s="186"/>
      <c r="P87" s="187"/>
    </row>
    <row r="88" spans="2:16" ht="15.75" thickBot="1">
      <c r="B88" s="188"/>
      <c r="C88" s="189"/>
      <c r="D88" s="189"/>
      <c r="E88" s="189"/>
      <c r="F88" s="189"/>
      <c r="G88" s="189"/>
      <c r="H88" s="189"/>
      <c r="I88" s="189"/>
      <c r="J88" s="189"/>
      <c r="K88" s="189"/>
      <c r="L88" s="189"/>
      <c r="M88" s="189"/>
      <c r="N88" s="189"/>
      <c r="O88" s="189"/>
      <c r="P88" s="190"/>
    </row>
    <row r="89" spans="2:16" ht="21" thickTop="1" thickBot="1">
      <c r="B89" s="26"/>
      <c r="C89" s="26"/>
      <c r="D89" s="26"/>
      <c r="E89" s="27"/>
      <c r="F89" s="27"/>
      <c r="G89" s="27"/>
      <c r="H89" s="27"/>
      <c r="I89" s="27"/>
      <c r="J89" s="27"/>
      <c r="K89" s="27"/>
      <c r="L89" s="27"/>
      <c r="M89" s="27"/>
      <c r="N89" s="28"/>
      <c r="O89" s="27"/>
      <c r="P89" s="28"/>
    </row>
    <row r="90" spans="2:16" ht="40.5" thickTop="1" thickBot="1">
      <c r="B90" s="29" t="s">
        <v>93</v>
      </c>
      <c r="C90" s="182" t="s">
        <v>94</v>
      </c>
      <c r="D90" s="183"/>
      <c r="E90" s="183"/>
      <c r="F90" s="183"/>
      <c r="G90" s="183"/>
      <c r="H90" s="183"/>
      <c r="I90" s="183"/>
      <c r="J90" s="183"/>
      <c r="K90" s="183"/>
      <c r="L90" s="184"/>
      <c r="M90" s="182" t="s">
        <v>95</v>
      </c>
      <c r="N90" s="184"/>
      <c r="O90" s="30"/>
      <c r="P90" s="31" t="s">
        <v>96</v>
      </c>
    </row>
    <row r="91" spans="2:16" ht="75" customHeight="1" thickTop="1">
      <c r="B91" s="33" t="s">
        <v>97</v>
      </c>
      <c r="C91" s="34" t="s">
        <v>113</v>
      </c>
      <c r="D91" s="34" t="s">
        <v>114</v>
      </c>
      <c r="E91" s="35" t="s">
        <v>98</v>
      </c>
      <c r="F91" s="35" t="s">
        <v>99</v>
      </c>
      <c r="G91" s="35" t="s">
        <v>1741</v>
      </c>
      <c r="H91" s="36" t="s">
        <v>100</v>
      </c>
      <c r="I91" s="148" t="s">
        <v>101</v>
      </c>
      <c r="J91" s="37" t="s">
        <v>102</v>
      </c>
      <c r="K91" s="37" t="s">
        <v>103</v>
      </c>
      <c r="L91" s="37" t="s">
        <v>104</v>
      </c>
      <c r="M91" s="38" t="s">
        <v>105</v>
      </c>
      <c r="N91" s="39" t="s">
        <v>106</v>
      </c>
      <c r="O91" s="36" t="s">
        <v>107</v>
      </c>
      <c r="P91" s="40" t="s">
        <v>108</v>
      </c>
    </row>
    <row r="92" spans="2:16" ht="60">
      <c r="B92" s="41" t="s">
        <v>782</v>
      </c>
      <c r="C92" s="41" t="s">
        <v>783</v>
      </c>
      <c r="D92" s="41" t="s">
        <v>784</v>
      </c>
      <c r="E92" s="147" t="s">
        <v>708</v>
      </c>
      <c r="F92" s="147" t="s">
        <v>1748</v>
      </c>
      <c r="G92" s="147">
        <v>40</v>
      </c>
      <c r="H92" s="147">
        <f t="shared" ref="H92:H100" si="6">SUM(I92:L92)</f>
        <v>53</v>
      </c>
      <c r="I92" s="149">
        <v>10</v>
      </c>
      <c r="J92" s="147">
        <v>20</v>
      </c>
      <c r="K92" s="147">
        <v>15</v>
      </c>
      <c r="L92" s="147">
        <v>8</v>
      </c>
      <c r="M92" s="41" t="s">
        <v>548</v>
      </c>
      <c r="N92" s="41" t="s">
        <v>549</v>
      </c>
      <c r="O92" s="41" t="s">
        <v>797</v>
      </c>
      <c r="P92" s="42">
        <f>SUMIF(PACC!B:B,B92,PACC!O:O)</f>
        <v>17230</v>
      </c>
    </row>
    <row r="93" spans="2:16" ht="67.5" customHeight="1">
      <c r="B93" s="214" t="s">
        <v>752</v>
      </c>
      <c r="C93" s="214" t="s">
        <v>753</v>
      </c>
      <c r="D93" s="214" t="s">
        <v>754</v>
      </c>
      <c r="E93" s="141" t="s">
        <v>769</v>
      </c>
      <c r="F93" s="141" t="s">
        <v>705</v>
      </c>
      <c r="G93" s="141">
        <v>0</v>
      </c>
      <c r="H93" s="141">
        <f t="shared" ref="H93:H94" si="7">SUM(I93:L93)</f>
        <v>0</v>
      </c>
      <c r="I93" s="149">
        <v>0</v>
      </c>
      <c r="J93" s="141">
        <v>0</v>
      </c>
      <c r="K93" s="141">
        <v>0</v>
      </c>
      <c r="L93" s="141">
        <v>0</v>
      </c>
      <c r="M93" s="214" t="s">
        <v>548</v>
      </c>
      <c r="N93" s="214" t="s">
        <v>549</v>
      </c>
      <c r="O93" s="214" t="s">
        <v>758</v>
      </c>
      <c r="P93" s="216">
        <v>96000</v>
      </c>
    </row>
    <row r="94" spans="2:16" ht="47.25" customHeight="1">
      <c r="B94" s="215"/>
      <c r="C94" s="215"/>
      <c r="D94" s="215"/>
      <c r="E94" s="141" t="s">
        <v>1746</v>
      </c>
      <c r="F94" s="141" t="s">
        <v>1747</v>
      </c>
      <c r="G94" s="141">
        <v>0</v>
      </c>
      <c r="H94" s="141">
        <f t="shared" si="7"/>
        <v>0</v>
      </c>
      <c r="I94" s="149">
        <v>0</v>
      </c>
      <c r="J94" s="141">
        <v>0</v>
      </c>
      <c r="K94" s="141">
        <v>0</v>
      </c>
      <c r="L94" s="141">
        <v>0</v>
      </c>
      <c r="M94" s="215"/>
      <c r="N94" s="215"/>
      <c r="O94" s="215"/>
      <c r="P94" s="217">
        <v>0</v>
      </c>
    </row>
    <row r="95" spans="2:16" ht="30">
      <c r="B95" s="178" t="s">
        <v>785</v>
      </c>
      <c r="C95" s="178" t="s">
        <v>786</v>
      </c>
      <c r="D95" s="178" t="s">
        <v>787</v>
      </c>
      <c r="E95" s="41" t="s">
        <v>793</v>
      </c>
      <c r="F95" s="41" t="s">
        <v>794</v>
      </c>
      <c r="G95" s="41">
        <v>1</v>
      </c>
      <c r="H95" s="66">
        <f t="shared" si="6"/>
        <v>1</v>
      </c>
      <c r="I95" s="149">
        <v>0</v>
      </c>
      <c r="J95" s="41">
        <v>0</v>
      </c>
      <c r="K95" s="41">
        <v>1</v>
      </c>
      <c r="L95" s="41">
        <v>0</v>
      </c>
      <c r="M95" s="178" t="s">
        <v>548</v>
      </c>
      <c r="N95" s="178" t="s">
        <v>549</v>
      </c>
      <c r="O95" s="178" t="s">
        <v>798</v>
      </c>
      <c r="P95" s="180">
        <f>SUMIF(PACC!B:B,B95,PACC!O:O)</f>
        <v>40050</v>
      </c>
    </row>
    <row r="96" spans="2:16" ht="75">
      <c r="B96" s="179"/>
      <c r="C96" s="179"/>
      <c r="D96" s="179"/>
      <c r="E96" s="41" t="s">
        <v>793</v>
      </c>
      <c r="F96" s="41" t="s">
        <v>795</v>
      </c>
      <c r="G96" s="41">
        <v>1</v>
      </c>
      <c r="H96" s="66">
        <f t="shared" si="6"/>
        <v>1</v>
      </c>
      <c r="I96" s="149">
        <v>0</v>
      </c>
      <c r="J96" s="41">
        <v>0</v>
      </c>
      <c r="K96" s="41">
        <v>1</v>
      </c>
      <c r="L96" s="41">
        <v>0</v>
      </c>
      <c r="M96" s="179"/>
      <c r="N96" s="179"/>
      <c r="O96" s="179"/>
      <c r="P96" s="181">
        <f>SUMIF(PACC!B:B,B96,PACC!O:O)</f>
        <v>0</v>
      </c>
    </row>
    <row r="97" spans="2:16" ht="90">
      <c r="B97" s="41" t="s">
        <v>788</v>
      </c>
      <c r="C97" s="41" t="s">
        <v>789</v>
      </c>
      <c r="D97" s="41" t="s">
        <v>790</v>
      </c>
      <c r="E97" s="41" t="s">
        <v>250</v>
      </c>
      <c r="F97" s="41" t="s">
        <v>796</v>
      </c>
      <c r="G97" s="41">
        <v>3</v>
      </c>
      <c r="H97" s="66">
        <f t="shared" si="6"/>
        <v>2</v>
      </c>
      <c r="I97" s="149">
        <v>0</v>
      </c>
      <c r="J97" s="41">
        <v>1</v>
      </c>
      <c r="K97" s="41">
        <v>1</v>
      </c>
      <c r="L97" s="41">
        <v>0</v>
      </c>
      <c r="M97" s="41" t="s">
        <v>802</v>
      </c>
      <c r="N97" s="41" t="s">
        <v>803</v>
      </c>
      <c r="O97" s="41" t="s">
        <v>799</v>
      </c>
      <c r="P97" s="42">
        <f>SUMIF(PACC!B:B,B97,PACC!O:O)</f>
        <v>21000</v>
      </c>
    </row>
    <row r="98" spans="2:16" ht="30">
      <c r="B98" s="178" t="s">
        <v>791</v>
      </c>
      <c r="C98" s="178" t="s">
        <v>700</v>
      </c>
      <c r="D98" s="178" t="s">
        <v>701</v>
      </c>
      <c r="E98" s="41" t="s">
        <v>713</v>
      </c>
      <c r="F98" s="41" t="s">
        <v>740</v>
      </c>
      <c r="G98" s="41">
        <v>0</v>
      </c>
      <c r="H98" s="66">
        <f t="shared" si="6"/>
        <v>1</v>
      </c>
      <c r="I98" s="149">
        <v>1</v>
      </c>
      <c r="J98" s="41">
        <v>0</v>
      </c>
      <c r="K98" s="41">
        <v>0</v>
      </c>
      <c r="L98" s="41">
        <v>0</v>
      </c>
      <c r="M98" s="41" t="s">
        <v>212</v>
      </c>
      <c r="N98" s="41"/>
      <c r="O98" s="178" t="s">
        <v>800</v>
      </c>
      <c r="P98" s="180">
        <f>SUMIF(PACC!B:B,B98,PACC!O:O)</f>
        <v>1800</v>
      </c>
    </row>
    <row r="99" spans="2:16" ht="45">
      <c r="B99" s="179"/>
      <c r="C99" s="179"/>
      <c r="D99" s="179"/>
      <c r="E99" s="41" t="s">
        <v>715</v>
      </c>
      <c r="F99" s="41" t="s">
        <v>741</v>
      </c>
      <c r="G99" s="41">
        <v>0</v>
      </c>
      <c r="H99" s="66">
        <f t="shared" si="6"/>
        <v>100</v>
      </c>
      <c r="I99" s="149">
        <v>25</v>
      </c>
      <c r="J99" s="41">
        <v>25</v>
      </c>
      <c r="K99" s="41">
        <v>25</v>
      </c>
      <c r="L99" s="41">
        <v>25</v>
      </c>
      <c r="M99" s="41" t="s">
        <v>804</v>
      </c>
      <c r="N99" s="41" t="s">
        <v>805</v>
      </c>
      <c r="O99" s="179"/>
      <c r="P99" s="181">
        <f>SUMIF(PACC!B:B,B99,PACC!O:O)</f>
        <v>0</v>
      </c>
    </row>
    <row r="100" spans="2:16" ht="60">
      <c r="B100" s="178" t="s">
        <v>792</v>
      </c>
      <c r="C100" s="178" t="s">
        <v>121</v>
      </c>
      <c r="D100" s="178" t="s">
        <v>122</v>
      </c>
      <c r="E100" s="178" t="s">
        <v>129</v>
      </c>
      <c r="F100" s="178" t="s">
        <v>130</v>
      </c>
      <c r="G100" s="178">
        <v>1</v>
      </c>
      <c r="H100" s="178">
        <f t="shared" si="6"/>
        <v>6</v>
      </c>
      <c r="I100" s="212">
        <v>2</v>
      </c>
      <c r="J100" s="178">
        <v>2</v>
      </c>
      <c r="K100" s="178">
        <v>1</v>
      </c>
      <c r="L100" s="178">
        <v>1</v>
      </c>
      <c r="M100" s="41" t="s">
        <v>489</v>
      </c>
      <c r="N100" s="41" t="s">
        <v>490</v>
      </c>
      <c r="O100" s="178" t="s">
        <v>801</v>
      </c>
      <c r="P100" s="180">
        <f>SUMIF(PACC!B:B,B100,PACC!O:O)</f>
        <v>263560</v>
      </c>
    </row>
    <row r="101" spans="2:16" ht="60">
      <c r="B101" s="179"/>
      <c r="C101" s="179"/>
      <c r="D101" s="179"/>
      <c r="E101" s="179"/>
      <c r="F101" s="179"/>
      <c r="G101" s="179"/>
      <c r="H101" s="179"/>
      <c r="I101" s="213"/>
      <c r="J101" s="179"/>
      <c r="K101" s="179"/>
      <c r="L101" s="179"/>
      <c r="M101" s="41" t="s">
        <v>656</v>
      </c>
      <c r="N101" s="41" t="s">
        <v>657</v>
      </c>
      <c r="O101" s="179"/>
      <c r="P101" s="181">
        <f>SUMIF(PACC!B:B,B101,PACC!O:O)</f>
        <v>0</v>
      </c>
    </row>
  </sheetData>
  <mergeCells count="155">
    <mergeCell ref="B87:P88"/>
    <mergeCell ref="B93:B94"/>
    <mergeCell ref="C93:C94"/>
    <mergeCell ref="D93:D94"/>
    <mergeCell ref="M93:M94"/>
    <mergeCell ref="N93:N94"/>
    <mergeCell ref="O93:O94"/>
    <mergeCell ref="P93:P94"/>
    <mergeCell ref="P76:P77"/>
    <mergeCell ref="P78:P79"/>
    <mergeCell ref="B82:B83"/>
    <mergeCell ref="C82:C83"/>
    <mergeCell ref="D82:D83"/>
    <mergeCell ref="M82:M83"/>
    <mergeCell ref="N82:N83"/>
    <mergeCell ref="O82:O83"/>
    <mergeCell ref="P82:P83"/>
    <mergeCell ref="B78:B79"/>
    <mergeCell ref="C78:C79"/>
    <mergeCell ref="D78:D79"/>
    <mergeCell ref="M78:M79"/>
    <mergeCell ref="N78:N79"/>
    <mergeCell ref="O78:O79"/>
    <mergeCell ref="M70:N70"/>
    <mergeCell ref="B76:B77"/>
    <mergeCell ref="C76:C77"/>
    <mergeCell ref="D76:D77"/>
    <mergeCell ref="M76:M77"/>
    <mergeCell ref="N76:N77"/>
    <mergeCell ref="O76:O77"/>
    <mergeCell ref="B52:P53"/>
    <mergeCell ref="C55:L55"/>
    <mergeCell ref="M55:N55"/>
    <mergeCell ref="P63:P64"/>
    <mergeCell ref="P34:P35"/>
    <mergeCell ref="B59:B60"/>
    <mergeCell ref="C59:C60"/>
    <mergeCell ref="D59:D60"/>
    <mergeCell ref="P59:P60"/>
    <mergeCell ref="O59:O60"/>
    <mergeCell ref="N59:N60"/>
    <mergeCell ref="M59:M60"/>
    <mergeCell ref="D40:D41"/>
    <mergeCell ref="M40:M41"/>
    <mergeCell ref="N40:N41"/>
    <mergeCell ref="O40:O41"/>
    <mergeCell ref="P40:P41"/>
    <mergeCell ref="B46:B47"/>
    <mergeCell ref="C46:C47"/>
    <mergeCell ref="D46:D47"/>
    <mergeCell ref="O46:O47"/>
    <mergeCell ref="P46:P47"/>
    <mergeCell ref="N46:N47"/>
    <mergeCell ref="M46:M47"/>
    <mergeCell ref="B40:B41"/>
    <mergeCell ref="C63:C64"/>
    <mergeCell ref="D63:D64"/>
    <mergeCell ref="O63:O64"/>
    <mergeCell ref="B67:P68"/>
    <mergeCell ref="C70:L70"/>
    <mergeCell ref="C10:L10"/>
    <mergeCell ref="M10:N10"/>
    <mergeCell ref="B12:B16"/>
    <mergeCell ref="C12:C16"/>
    <mergeCell ref="D12:D16"/>
    <mergeCell ref="M12:M16"/>
    <mergeCell ref="N12:N16"/>
    <mergeCell ref="B36:B39"/>
    <mergeCell ref="C36:C39"/>
    <mergeCell ref="D36:D39"/>
    <mergeCell ref="O36:O39"/>
    <mergeCell ref="P36:P39"/>
    <mergeCell ref="P23:P26"/>
    <mergeCell ref="B29:P30"/>
    <mergeCell ref="C32:L32"/>
    <mergeCell ref="M32:N32"/>
    <mergeCell ref="D34:D35"/>
    <mergeCell ref="C34:C35"/>
    <mergeCell ref="B34:B35"/>
    <mergeCell ref="B2:B5"/>
    <mergeCell ref="C2:P3"/>
    <mergeCell ref="C4:P5"/>
    <mergeCell ref="B7:P8"/>
    <mergeCell ref="O12:O16"/>
    <mergeCell ref="P12:P16"/>
    <mergeCell ref="B19:B20"/>
    <mergeCell ref="C19:C20"/>
    <mergeCell ref="D19:D20"/>
    <mergeCell ref="M19:M20"/>
    <mergeCell ref="N19:N20"/>
    <mergeCell ref="O19:O20"/>
    <mergeCell ref="P19:P20"/>
    <mergeCell ref="B23:B26"/>
    <mergeCell ref="C23:C26"/>
    <mergeCell ref="D23:D26"/>
    <mergeCell ref="M23:M26"/>
    <mergeCell ref="N23:N26"/>
    <mergeCell ref="O23:O26"/>
    <mergeCell ref="M36:M39"/>
    <mergeCell ref="N36:N39"/>
    <mergeCell ref="C40:C41"/>
    <mergeCell ref="M34:M35"/>
    <mergeCell ref="N34:N35"/>
    <mergeCell ref="O34:O35"/>
    <mergeCell ref="P72:P73"/>
    <mergeCell ref="B42:B44"/>
    <mergeCell ref="C42:C44"/>
    <mergeCell ref="D42:D44"/>
    <mergeCell ref="M43:M44"/>
    <mergeCell ref="N43:N44"/>
    <mergeCell ref="O42:O44"/>
    <mergeCell ref="P42:P44"/>
    <mergeCell ref="B74:B75"/>
    <mergeCell ref="C74:C75"/>
    <mergeCell ref="D74:D75"/>
    <mergeCell ref="M74:M75"/>
    <mergeCell ref="N74:N75"/>
    <mergeCell ref="O74:O75"/>
    <mergeCell ref="P74:P75"/>
    <mergeCell ref="B72:B73"/>
    <mergeCell ref="C72:C73"/>
    <mergeCell ref="D72:D73"/>
    <mergeCell ref="M72:M73"/>
    <mergeCell ref="N72:N73"/>
    <mergeCell ref="O72:O73"/>
    <mergeCell ref="M63:M64"/>
    <mergeCell ref="N63:N64"/>
    <mergeCell ref="B63:B64"/>
    <mergeCell ref="M95:M96"/>
    <mergeCell ref="N95:N96"/>
    <mergeCell ref="O95:O96"/>
    <mergeCell ref="P95:P96"/>
    <mergeCell ref="B95:B96"/>
    <mergeCell ref="C95:C96"/>
    <mergeCell ref="D95:D96"/>
    <mergeCell ref="C90:L90"/>
    <mergeCell ref="M90:N90"/>
    <mergeCell ref="O100:O101"/>
    <mergeCell ref="P100:P101"/>
    <mergeCell ref="G100:G101"/>
    <mergeCell ref="H100:H101"/>
    <mergeCell ref="I100:I101"/>
    <mergeCell ref="J100:J101"/>
    <mergeCell ref="K100:K101"/>
    <mergeCell ref="L100:L101"/>
    <mergeCell ref="B98:B99"/>
    <mergeCell ref="C98:C99"/>
    <mergeCell ref="D98:D99"/>
    <mergeCell ref="O98:O99"/>
    <mergeCell ref="P98:P99"/>
    <mergeCell ref="B100:B101"/>
    <mergeCell ref="C100:C101"/>
    <mergeCell ref="D100:D101"/>
    <mergeCell ref="E100:E101"/>
    <mergeCell ref="F100:F101"/>
  </mergeCells>
  <phoneticPr fontId="34" type="noConversion"/>
  <dataValidations count="10">
    <dataValidation allowBlank="1" showInputMessage="1" showErrorMessage="1" promptTitle="Meta global " prompt="Expresión de un objetivo (producto o subproducto a entregar) presentado en términos cuantitativos." sqref="H11 H33 H56 H71 H91" xr:uid="{F66816D3-461F-458B-8602-5D481126EF95}"/>
    <dataValidation allowBlank="1" showInputMessage="1" showErrorMessage="1" promptTitle="Riesgo Asociado" prompt="Incluya aquí los eventos que puedan entorpecer la realización del producto" sqref="M11 M33 M56 M71 M91" xr:uid="{17CD5D57-0ABF-4154-91FE-B596E5DF7E72}"/>
    <dataValidation allowBlank="1" showInputMessage="1" showErrorMessage="1" promptTitle="Acciones de Mitigación" prompt="Incluya acciones de prevención para la reducción de ocurrencia de riesgos" sqref="N11 N33 N56 N71 N91" xr:uid="{3351EAFE-1DBC-406A-81E2-E49CF13C6D5F}"/>
    <dataValidation allowBlank="1" showInputMessage="1" showErrorMessage="1" promptTitle="Presupuesto" prompt="Cálculo anticipado del coste de una actividad, expresado en asignación monetaria." sqref="P11 P33 P56 P71 P91" xr:uid="{59BBDE6C-2B4E-429E-B15F-4DA462BB9ED9}"/>
    <dataValidation allowBlank="1" showInputMessage="1" showErrorMessage="1" promptTitle="Línea base" prompt="Incluya la meta o valor obtenido en el período anterior." sqref="G11 G33 G56 G71 G91" xr:uid="{A2266D16-CE21-4876-A8B7-CD1EAE8C2860}"/>
    <dataValidation allowBlank="1" showInputMessage="1" showErrorMessage="1" promptTitle="Involucrados" prompt="Incluya las áreas que contribuyen al logro del producto. Aplica para instituciones externas._x000a_" sqref="O11 O33 O56 O71 O91" xr:uid="{3B15EF30-C1DC-4EFF-B5CA-A9069B76F31E}"/>
    <dataValidation allowBlank="1" showInputMessage="1" showErrorMessage="1" promptTitle="Unidad de medida" prompt="Es una herramienta de medición del producto. Solo mide, no opina. Ejemplo: Técnicos capacitados." sqref="E11 E33 E56 E71 E91" xr:uid="{5922106A-0739-4842-B0BA-3530BCCDF6B9}"/>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33 F56 F71 F91" xr:uid="{AB3DEA5C-12D1-4BBE-B725-0B3C52985D9D}"/>
    <dataValidation allowBlank="1" showInputMessage="1" showErrorMessage="1" promptTitle="ID Combinado" prompt="Código que resume y enumera los diferentes niveles de planificación." sqref="B11 B33 B56 B71 B91" xr:uid="{7FD22C0E-1334-4425-B6A9-BB9C59B4E4A5}"/>
    <dataValidation allowBlank="1" showInputMessage="1" showErrorMessage="1" promptTitle="Producto" prompt="Son bienes y/o servicios que la institución entrega a la población o a otras instituciones. Constituyen la “razón de ser” de la institución." sqref="C11:D11 C33:D33 C56:D56 C71:D71 C91:D91" xr:uid="{99F82B1C-4310-4926-A66F-00C29B452203}"/>
  </dataValidations>
  <pageMargins left="0.23622047244094491" right="0.23622047244094491" top="0" bottom="0" header="0.19685039370078741" footer="0.19685039370078741"/>
  <pageSetup scale="30"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AE3D-7C5E-48A0-8F32-814C5C519AD3}">
  <sheetPr>
    <pageSetUpPr fitToPage="1"/>
  </sheetPr>
  <dimension ref="A1:P39"/>
  <sheetViews>
    <sheetView zoomScale="60" zoomScaleNormal="60" workbookViewId="0">
      <selection activeCell="F15" sqref="F15"/>
    </sheetView>
  </sheetViews>
  <sheetFormatPr baseColWidth="10" defaultRowHeight="15"/>
  <cols>
    <col min="1" max="1" width="3.85546875" customWidth="1"/>
    <col min="2" max="2" width="27" customWidth="1"/>
    <col min="3" max="3" width="72.7109375" customWidth="1"/>
    <col min="4" max="4" width="72.42578125" bestFit="1" customWidth="1"/>
    <col min="5" max="5" width="27.5703125" customWidth="1"/>
    <col min="6" max="6" width="31.42578125" customWidth="1"/>
    <col min="7" max="7" width="20.5703125" customWidth="1"/>
    <col min="8" max="8" width="14.5703125" customWidth="1"/>
    <col min="9" max="9" width="16" customWidth="1"/>
    <col min="10" max="12" width="16" bestFit="1" customWidth="1"/>
    <col min="13" max="13" width="28.5703125" customWidth="1"/>
    <col min="14" max="14" width="28.42578125" customWidth="1"/>
    <col min="15" max="15" width="23.85546875" customWidth="1"/>
    <col min="16" max="16" width="24.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197"/>
      <c r="C2" s="200" t="s">
        <v>554</v>
      </c>
      <c r="D2" s="201"/>
      <c r="E2" s="201"/>
      <c r="F2" s="201"/>
      <c r="G2" s="201"/>
      <c r="H2" s="201"/>
      <c r="I2" s="201"/>
      <c r="J2" s="201"/>
      <c r="K2" s="201"/>
      <c r="L2" s="201"/>
      <c r="M2" s="201"/>
      <c r="N2" s="201"/>
      <c r="O2" s="201"/>
      <c r="P2" s="202"/>
    </row>
    <row r="3" spans="1:16" ht="15.75" thickBot="1">
      <c r="A3" s="21"/>
      <c r="B3" s="198"/>
      <c r="C3" s="203"/>
      <c r="D3" s="204"/>
      <c r="E3" s="204"/>
      <c r="F3" s="204"/>
      <c r="G3" s="204"/>
      <c r="H3" s="204"/>
      <c r="I3" s="204"/>
      <c r="J3" s="204"/>
      <c r="K3" s="204"/>
      <c r="L3" s="204"/>
      <c r="M3" s="204"/>
      <c r="N3" s="204"/>
      <c r="O3" s="204"/>
      <c r="P3" s="205"/>
    </row>
    <row r="4" spans="1:16" ht="15.75" thickTop="1">
      <c r="A4" s="21"/>
      <c r="B4" s="198"/>
      <c r="C4" s="206" t="s">
        <v>66</v>
      </c>
      <c r="D4" s="207"/>
      <c r="E4" s="207"/>
      <c r="F4" s="207"/>
      <c r="G4" s="207"/>
      <c r="H4" s="207"/>
      <c r="I4" s="207"/>
      <c r="J4" s="207"/>
      <c r="K4" s="207"/>
      <c r="L4" s="207"/>
      <c r="M4" s="207"/>
      <c r="N4" s="207"/>
      <c r="O4" s="207"/>
      <c r="P4" s="208"/>
    </row>
    <row r="5" spans="1:16" ht="15.75" thickBot="1">
      <c r="A5" s="21"/>
      <c r="B5" s="199"/>
      <c r="C5" s="209"/>
      <c r="D5" s="210"/>
      <c r="E5" s="210"/>
      <c r="F5" s="210"/>
      <c r="G5" s="210"/>
      <c r="H5" s="210"/>
      <c r="I5" s="210"/>
      <c r="J5" s="210"/>
      <c r="K5" s="210"/>
      <c r="L5" s="210"/>
      <c r="M5" s="210"/>
      <c r="N5" s="210"/>
      <c r="O5" s="210"/>
      <c r="P5" s="211"/>
    </row>
    <row r="6" spans="1:16" ht="30" thickTop="1" thickBot="1">
      <c r="A6" s="22"/>
      <c r="B6" s="23"/>
      <c r="C6" s="24"/>
      <c r="D6" s="24"/>
      <c r="E6" s="24"/>
      <c r="F6" s="24"/>
      <c r="G6" s="24"/>
      <c r="H6" s="24"/>
      <c r="I6" s="24"/>
      <c r="J6" s="24"/>
      <c r="K6" s="24"/>
      <c r="L6" s="24"/>
      <c r="M6" s="24"/>
      <c r="N6" s="25"/>
      <c r="O6" s="24"/>
      <c r="P6" s="25"/>
    </row>
    <row r="7" spans="1:16" ht="15.75" thickTop="1">
      <c r="A7" s="21"/>
      <c r="B7" s="185" t="s">
        <v>806</v>
      </c>
      <c r="C7" s="186"/>
      <c r="D7" s="186"/>
      <c r="E7" s="186"/>
      <c r="F7" s="186"/>
      <c r="G7" s="186"/>
      <c r="H7" s="186"/>
      <c r="I7" s="186"/>
      <c r="J7" s="186"/>
      <c r="K7" s="186"/>
      <c r="L7" s="186"/>
      <c r="M7" s="186"/>
      <c r="N7" s="186"/>
      <c r="O7" s="186"/>
      <c r="P7" s="187"/>
    </row>
    <row r="8" spans="1:16" ht="15.75" thickBot="1">
      <c r="A8" s="21"/>
      <c r="B8" s="188"/>
      <c r="C8" s="189"/>
      <c r="D8" s="189"/>
      <c r="E8" s="189"/>
      <c r="F8" s="189"/>
      <c r="G8" s="189"/>
      <c r="H8" s="189"/>
      <c r="I8" s="189"/>
      <c r="J8" s="189"/>
      <c r="K8" s="189"/>
      <c r="L8" s="189"/>
      <c r="M8" s="189"/>
      <c r="N8" s="189"/>
      <c r="O8" s="189"/>
      <c r="P8" s="190"/>
    </row>
    <row r="9" spans="1:16" ht="21" thickTop="1" thickBot="1">
      <c r="A9" s="21"/>
      <c r="B9" s="26"/>
      <c r="C9" s="26"/>
      <c r="D9" s="26"/>
      <c r="E9" s="27"/>
      <c r="F9" s="27"/>
      <c r="G9" s="27"/>
      <c r="H9" s="27"/>
      <c r="I9" s="27"/>
      <c r="J9" s="27"/>
      <c r="K9" s="27"/>
      <c r="L9" s="27"/>
      <c r="M9" s="27"/>
      <c r="N9" s="28"/>
      <c r="O9" s="27"/>
      <c r="P9" s="28"/>
    </row>
    <row r="10" spans="1:16" ht="40.5" thickTop="1" thickBot="1">
      <c r="A10" s="21"/>
      <c r="B10" s="29" t="s">
        <v>93</v>
      </c>
      <c r="C10" s="182" t="s">
        <v>94</v>
      </c>
      <c r="D10" s="183"/>
      <c r="E10" s="183"/>
      <c r="F10" s="183"/>
      <c r="G10" s="183"/>
      <c r="H10" s="183"/>
      <c r="I10" s="183"/>
      <c r="J10" s="183"/>
      <c r="K10" s="183"/>
      <c r="L10" s="184"/>
      <c r="M10" s="182" t="s">
        <v>95</v>
      </c>
      <c r="N10" s="184"/>
      <c r="O10" s="30"/>
      <c r="P10" s="31" t="s">
        <v>96</v>
      </c>
    </row>
    <row r="11" spans="1:16" ht="59.25" thickTop="1">
      <c r="A11" s="32"/>
      <c r="B11" s="33" t="s">
        <v>97</v>
      </c>
      <c r="C11" s="34" t="s">
        <v>113</v>
      </c>
      <c r="D11" s="34" t="s">
        <v>114</v>
      </c>
      <c r="E11" s="35" t="s">
        <v>98</v>
      </c>
      <c r="F11" s="35" t="s">
        <v>99</v>
      </c>
      <c r="G11" s="35" t="s">
        <v>1741</v>
      </c>
      <c r="H11" s="36" t="s">
        <v>100</v>
      </c>
      <c r="I11" s="148" t="s">
        <v>101</v>
      </c>
      <c r="J11" s="37" t="s">
        <v>102</v>
      </c>
      <c r="K11" s="37" t="s">
        <v>103</v>
      </c>
      <c r="L11" s="37" t="s">
        <v>104</v>
      </c>
      <c r="M11" s="38" t="s">
        <v>105</v>
      </c>
      <c r="N11" s="39" t="s">
        <v>106</v>
      </c>
      <c r="O11" s="36" t="s">
        <v>107</v>
      </c>
      <c r="P11" s="40" t="s">
        <v>108</v>
      </c>
    </row>
    <row r="12" spans="1:16" ht="75" customHeight="1">
      <c r="B12" s="178" t="s">
        <v>807</v>
      </c>
      <c r="C12" s="218" t="s">
        <v>1986</v>
      </c>
      <c r="D12" s="218" t="s">
        <v>1987</v>
      </c>
      <c r="E12" s="147" t="s">
        <v>1988</v>
      </c>
      <c r="F12" s="147" t="s">
        <v>1989</v>
      </c>
      <c r="G12" s="147">
        <v>0</v>
      </c>
      <c r="H12" s="147">
        <f>SUM(I12:L12)</f>
        <v>1</v>
      </c>
      <c r="I12" s="149">
        <v>0</v>
      </c>
      <c r="J12" s="147">
        <v>1</v>
      </c>
      <c r="K12" s="147">
        <v>0</v>
      </c>
      <c r="L12" s="147">
        <v>0</v>
      </c>
      <c r="M12" s="178" t="s">
        <v>818</v>
      </c>
      <c r="N12" s="178" t="s">
        <v>819</v>
      </c>
      <c r="O12" s="178" t="s">
        <v>816</v>
      </c>
      <c r="P12" s="180">
        <f>SUMIF(PACC!B:B,B12,PACC!O:O)</f>
        <v>14120</v>
      </c>
    </row>
    <row r="13" spans="1:16" ht="60" customHeight="1">
      <c r="B13" s="191"/>
      <c r="C13" s="219"/>
      <c r="D13" s="219"/>
      <c r="E13" s="147" t="s">
        <v>1990</v>
      </c>
      <c r="F13" s="147" t="s">
        <v>741</v>
      </c>
      <c r="G13" s="147">
        <v>0</v>
      </c>
      <c r="H13" s="147">
        <f t="shared" ref="H13:H18" si="0">SUM(I13:L13)</f>
        <v>1</v>
      </c>
      <c r="I13" s="149">
        <v>0</v>
      </c>
      <c r="J13" s="147">
        <v>0</v>
      </c>
      <c r="K13" s="147">
        <v>0</v>
      </c>
      <c r="L13" s="147">
        <v>1</v>
      </c>
      <c r="M13" s="191"/>
      <c r="N13" s="191"/>
      <c r="O13" s="191"/>
      <c r="P13" s="192"/>
    </row>
    <row r="14" spans="1:16" ht="60" customHeight="1">
      <c r="B14" s="178" t="s">
        <v>808</v>
      </c>
      <c r="C14" s="218" t="s">
        <v>809</v>
      </c>
      <c r="D14" s="218" t="s">
        <v>1991</v>
      </c>
      <c r="E14" s="147" t="s">
        <v>1992</v>
      </c>
      <c r="F14" s="147" t="s">
        <v>741</v>
      </c>
      <c r="G14" s="147">
        <v>0</v>
      </c>
      <c r="H14" s="147">
        <f t="shared" si="0"/>
        <v>4</v>
      </c>
      <c r="I14" s="149">
        <v>1</v>
      </c>
      <c r="J14" s="147">
        <v>1</v>
      </c>
      <c r="K14" s="147">
        <v>1</v>
      </c>
      <c r="L14" s="147">
        <v>1</v>
      </c>
      <c r="M14" s="179"/>
      <c r="N14" s="179"/>
      <c r="O14" s="179"/>
      <c r="P14" s="181"/>
    </row>
    <row r="15" spans="1:16" ht="60">
      <c r="B15" s="191"/>
      <c r="C15" s="219"/>
      <c r="D15" s="219"/>
      <c r="E15" s="147" t="s">
        <v>1993</v>
      </c>
      <c r="F15" s="147" t="s">
        <v>741</v>
      </c>
      <c r="G15" s="147">
        <v>0</v>
      </c>
      <c r="H15" s="147">
        <f t="shared" si="0"/>
        <v>4</v>
      </c>
      <c r="I15" s="149">
        <v>1</v>
      </c>
      <c r="J15" s="147">
        <v>1</v>
      </c>
      <c r="K15" s="147">
        <v>1</v>
      </c>
      <c r="L15" s="147">
        <v>1</v>
      </c>
      <c r="M15" s="178" t="s">
        <v>820</v>
      </c>
      <c r="N15" s="178" t="s">
        <v>821</v>
      </c>
      <c r="O15" s="178" t="s">
        <v>1757</v>
      </c>
      <c r="P15" s="180">
        <f>SUMIF(PACC!B:B,B15,PACC!O:O)</f>
        <v>0</v>
      </c>
    </row>
    <row r="16" spans="1:16" ht="30">
      <c r="B16" s="191"/>
      <c r="C16" s="219"/>
      <c r="D16" s="219"/>
      <c r="E16" s="147" t="s">
        <v>1994</v>
      </c>
      <c r="F16" s="147" t="s">
        <v>741</v>
      </c>
      <c r="G16" s="147">
        <v>0</v>
      </c>
      <c r="H16" s="147">
        <v>2</v>
      </c>
      <c r="I16" s="149">
        <v>1</v>
      </c>
      <c r="J16" s="147">
        <v>0</v>
      </c>
      <c r="K16" s="147">
        <v>0</v>
      </c>
      <c r="L16" s="147">
        <v>1</v>
      </c>
      <c r="M16" s="191"/>
      <c r="N16" s="191"/>
      <c r="O16" s="191"/>
      <c r="P16" s="192"/>
    </row>
    <row r="17" spans="2:16" ht="45">
      <c r="B17" s="146" t="s">
        <v>810</v>
      </c>
      <c r="C17" s="67" t="s">
        <v>121</v>
      </c>
      <c r="D17" s="67" t="s">
        <v>122</v>
      </c>
      <c r="E17" s="67" t="s">
        <v>129</v>
      </c>
      <c r="F17" s="67" t="s">
        <v>130</v>
      </c>
      <c r="G17" s="67">
        <v>0</v>
      </c>
      <c r="H17" s="67">
        <f t="shared" si="0"/>
        <v>4</v>
      </c>
      <c r="I17" s="149">
        <v>1</v>
      </c>
      <c r="J17" s="67">
        <v>1</v>
      </c>
      <c r="K17" s="67">
        <v>1</v>
      </c>
      <c r="L17" s="67">
        <v>1</v>
      </c>
      <c r="M17" s="179"/>
      <c r="N17" s="179"/>
      <c r="O17" s="179"/>
      <c r="P17" s="181"/>
    </row>
    <row r="18" spans="2:16" ht="62.25" customHeight="1">
      <c r="B18" s="67" t="s">
        <v>811</v>
      </c>
      <c r="C18" s="67" t="s">
        <v>812</v>
      </c>
      <c r="D18" s="67" t="s">
        <v>813</v>
      </c>
      <c r="E18" s="67" t="s">
        <v>703</v>
      </c>
      <c r="F18" s="67" t="s">
        <v>815</v>
      </c>
      <c r="G18" s="67">
        <v>0</v>
      </c>
      <c r="H18" s="67">
        <f t="shared" si="0"/>
        <v>2</v>
      </c>
      <c r="I18" s="149">
        <v>0</v>
      </c>
      <c r="J18" s="67">
        <v>1</v>
      </c>
      <c r="K18" s="67">
        <v>0</v>
      </c>
      <c r="L18" s="67">
        <v>1</v>
      </c>
      <c r="M18" s="41" t="s">
        <v>141</v>
      </c>
      <c r="N18" s="41" t="s">
        <v>142</v>
      </c>
      <c r="O18" s="41" t="s">
        <v>817</v>
      </c>
      <c r="P18" s="42">
        <f>SUMIF(PACC!B:B,B18,PACC!O:O)</f>
        <v>175000</v>
      </c>
    </row>
    <row r="20" spans="2:16" ht="15.75" thickBot="1"/>
    <row r="21" spans="2:16" ht="15.75" thickTop="1">
      <c r="B21" s="185" t="s">
        <v>822</v>
      </c>
      <c r="C21" s="186"/>
      <c r="D21" s="186"/>
      <c r="E21" s="186"/>
      <c r="F21" s="186"/>
      <c r="G21" s="186"/>
      <c r="H21" s="186"/>
      <c r="I21" s="186"/>
      <c r="J21" s="186"/>
      <c r="K21" s="186"/>
      <c r="L21" s="186"/>
      <c r="M21" s="186"/>
      <c r="N21" s="186"/>
      <c r="O21" s="186"/>
      <c r="P21" s="187"/>
    </row>
    <row r="22" spans="2:16" ht="15.75" thickBot="1">
      <c r="B22" s="188"/>
      <c r="C22" s="189"/>
      <c r="D22" s="189"/>
      <c r="E22" s="189"/>
      <c r="F22" s="189"/>
      <c r="G22" s="189"/>
      <c r="H22" s="189"/>
      <c r="I22" s="189"/>
      <c r="J22" s="189"/>
      <c r="K22" s="189"/>
      <c r="L22" s="189"/>
      <c r="M22" s="189"/>
      <c r="N22" s="189"/>
      <c r="O22" s="189"/>
      <c r="P22" s="190"/>
    </row>
    <row r="23" spans="2:16" ht="21" thickTop="1" thickBot="1">
      <c r="B23" s="26"/>
      <c r="C23" s="26"/>
      <c r="D23" s="26"/>
      <c r="E23" s="27"/>
      <c r="F23" s="27"/>
      <c r="G23" s="27"/>
      <c r="H23" s="27"/>
      <c r="I23" s="27"/>
      <c r="J23" s="27"/>
      <c r="K23" s="27"/>
      <c r="L23" s="27"/>
      <c r="M23" s="27"/>
      <c r="N23" s="28"/>
      <c r="O23" s="27"/>
      <c r="P23" s="28"/>
    </row>
    <row r="24" spans="2:16" ht="40.5" thickTop="1" thickBot="1">
      <c r="B24" s="29" t="s">
        <v>93</v>
      </c>
      <c r="C24" s="182" t="s">
        <v>94</v>
      </c>
      <c r="D24" s="183"/>
      <c r="E24" s="183"/>
      <c r="F24" s="183"/>
      <c r="G24" s="183"/>
      <c r="H24" s="183"/>
      <c r="I24" s="183"/>
      <c r="J24" s="183"/>
      <c r="K24" s="183"/>
      <c r="L24" s="184"/>
      <c r="M24" s="182" t="s">
        <v>95</v>
      </c>
      <c r="N24" s="184"/>
      <c r="O24" s="30"/>
      <c r="P24" s="31" t="s">
        <v>96</v>
      </c>
    </row>
    <row r="25" spans="2:16" ht="59.25" thickTop="1">
      <c r="B25" s="33" t="s">
        <v>97</v>
      </c>
      <c r="C25" s="34" t="s">
        <v>113</v>
      </c>
      <c r="D25" s="34" t="s">
        <v>114</v>
      </c>
      <c r="E25" s="35" t="s">
        <v>98</v>
      </c>
      <c r="F25" s="35" t="s">
        <v>99</v>
      </c>
      <c r="G25" s="35" t="s">
        <v>1741</v>
      </c>
      <c r="H25" s="36" t="s">
        <v>100</v>
      </c>
      <c r="I25" s="37" t="s">
        <v>101</v>
      </c>
      <c r="J25" s="37" t="s">
        <v>102</v>
      </c>
      <c r="K25" s="37" t="s">
        <v>103</v>
      </c>
      <c r="L25" s="37" t="s">
        <v>104</v>
      </c>
      <c r="M25" s="38" t="s">
        <v>105</v>
      </c>
      <c r="N25" s="39" t="s">
        <v>106</v>
      </c>
      <c r="O25" s="36" t="s">
        <v>107</v>
      </c>
      <c r="P25" s="40" t="s">
        <v>108</v>
      </c>
    </row>
    <row r="26" spans="2:16" ht="90" customHeight="1">
      <c r="B26" s="145" t="s">
        <v>823</v>
      </c>
      <c r="C26" s="153" t="s">
        <v>1995</v>
      </c>
      <c r="D26" s="153" t="s">
        <v>1996</v>
      </c>
      <c r="E26" s="147" t="s">
        <v>1997</v>
      </c>
      <c r="F26" s="147" t="s">
        <v>1998</v>
      </c>
      <c r="G26" s="147">
        <v>0</v>
      </c>
      <c r="H26" s="147">
        <f t="shared" ref="H26" si="1">SUM(I26:L26)</f>
        <v>1</v>
      </c>
      <c r="I26" s="149">
        <v>0</v>
      </c>
      <c r="J26" s="147">
        <v>0</v>
      </c>
      <c r="K26" s="147">
        <v>1</v>
      </c>
      <c r="L26" s="147">
        <v>0</v>
      </c>
      <c r="M26" s="145" t="s">
        <v>846</v>
      </c>
      <c r="N26" s="145" t="s">
        <v>847</v>
      </c>
      <c r="O26" s="145" t="s">
        <v>843</v>
      </c>
      <c r="P26" s="145">
        <f>SUMIF(PACC!B:B,B26,PACC!O:O)</f>
        <v>0</v>
      </c>
    </row>
    <row r="27" spans="2:16" ht="135">
      <c r="B27" s="41" t="s">
        <v>824</v>
      </c>
      <c r="C27" s="41" t="s">
        <v>825</v>
      </c>
      <c r="D27" s="41" t="s">
        <v>826</v>
      </c>
      <c r="E27" s="41" t="s">
        <v>836</v>
      </c>
      <c r="F27" s="41" t="s">
        <v>837</v>
      </c>
      <c r="G27" s="41">
        <v>0</v>
      </c>
      <c r="H27" s="41">
        <v>90</v>
      </c>
      <c r="I27" s="149">
        <v>90</v>
      </c>
      <c r="J27" s="41">
        <v>90</v>
      </c>
      <c r="K27" s="41">
        <v>90</v>
      </c>
      <c r="L27" s="41">
        <v>90</v>
      </c>
      <c r="M27" s="41" t="s">
        <v>848</v>
      </c>
      <c r="N27" s="41" t="s">
        <v>849</v>
      </c>
      <c r="O27" s="41" t="s">
        <v>844</v>
      </c>
      <c r="P27" s="41">
        <f>SUMIF(PACC!B:B,B27,PACC!O:O)</f>
        <v>0</v>
      </c>
    </row>
    <row r="28" spans="2:16" ht="135">
      <c r="B28" s="41" t="s">
        <v>827</v>
      </c>
      <c r="C28" s="41" t="s">
        <v>828</v>
      </c>
      <c r="D28" s="41" t="s">
        <v>829</v>
      </c>
      <c r="E28" s="41" t="s">
        <v>1749</v>
      </c>
      <c r="F28" s="41" t="s">
        <v>838</v>
      </c>
      <c r="G28" s="41">
        <v>0</v>
      </c>
      <c r="H28" s="66">
        <f t="shared" ref="H28:H31" si="2">SUM(I28:L28)</f>
        <v>12</v>
      </c>
      <c r="I28" s="149">
        <v>3</v>
      </c>
      <c r="J28" s="41">
        <v>3</v>
      </c>
      <c r="K28" s="41">
        <v>3</v>
      </c>
      <c r="L28" s="41">
        <v>3</v>
      </c>
      <c r="M28" s="41" t="s">
        <v>848</v>
      </c>
      <c r="N28" s="41" t="s">
        <v>849</v>
      </c>
      <c r="O28" s="41" t="s">
        <v>844</v>
      </c>
      <c r="P28" s="42">
        <f>SUMIF(PACC!B:B,B28,PACC!O:O)</f>
        <v>106440</v>
      </c>
    </row>
    <row r="29" spans="2:16" ht="82.5" customHeight="1">
      <c r="B29" s="41" t="s">
        <v>830</v>
      </c>
      <c r="C29" s="41" t="s">
        <v>831</v>
      </c>
      <c r="D29" s="41" t="s">
        <v>832</v>
      </c>
      <c r="E29" s="41" t="s">
        <v>839</v>
      </c>
      <c r="F29" s="41" t="s">
        <v>840</v>
      </c>
      <c r="G29" s="41">
        <v>0</v>
      </c>
      <c r="H29" s="66">
        <f t="shared" si="2"/>
        <v>12</v>
      </c>
      <c r="I29" s="149">
        <v>3</v>
      </c>
      <c r="J29" s="41">
        <v>3</v>
      </c>
      <c r="K29" s="41">
        <v>3</v>
      </c>
      <c r="L29" s="41">
        <v>3</v>
      </c>
      <c r="M29" s="41" t="s">
        <v>850</v>
      </c>
      <c r="N29" s="41" t="s">
        <v>851</v>
      </c>
      <c r="O29" s="41" t="s">
        <v>844</v>
      </c>
      <c r="P29" s="41">
        <f>SUMIF(PACC!B:B,B29,PACC!O:O)</f>
        <v>0</v>
      </c>
    </row>
    <row r="30" spans="2:16" ht="45" customHeight="1">
      <c r="B30" s="178" t="s">
        <v>833</v>
      </c>
      <c r="C30" s="178" t="s">
        <v>834</v>
      </c>
      <c r="D30" s="178" t="s">
        <v>835</v>
      </c>
      <c r="E30" s="41" t="s">
        <v>703</v>
      </c>
      <c r="F30" s="41" t="s">
        <v>841</v>
      </c>
      <c r="G30" s="41">
        <v>0</v>
      </c>
      <c r="H30" s="66">
        <f t="shared" si="2"/>
        <v>11</v>
      </c>
      <c r="I30" s="149">
        <v>2</v>
      </c>
      <c r="J30" s="41">
        <v>3</v>
      </c>
      <c r="K30" s="41">
        <v>3</v>
      </c>
      <c r="L30" s="41">
        <v>3</v>
      </c>
      <c r="M30" s="178" t="s">
        <v>548</v>
      </c>
      <c r="N30" s="178" t="s">
        <v>549</v>
      </c>
      <c r="O30" s="178" t="s">
        <v>845</v>
      </c>
      <c r="P30" s="180">
        <f>SUMIF(PACC!B:B,B30,PACC!O:O)</f>
        <v>242920</v>
      </c>
    </row>
    <row r="31" spans="2:16" ht="45" customHeight="1">
      <c r="B31" s="179"/>
      <c r="C31" s="179"/>
      <c r="D31" s="179"/>
      <c r="E31" s="41" t="s">
        <v>842</v>
      </c>
      <c r="F31" s="41" t="s">
        <v>841</v>
      </c>
      <c r="G31" s="41">
        <v>0</v>
      </c>
      <c r="H31" s="66">
        <f t="shared" si="2"/>
        <v>75</v>
      </c>
      <c r="I31" s="149">
        <v>17</v>
      </c>
      <c r="J31" s="41">
        <v>18</v>
      </c>
      <c r="K31" s="41">
        <v>20</v>
      </c>
      <c r="L31" s="41">
        <v>20</v>
      </c>
      <c r="M31" s="179"/>
      <c r="N31" s="179"/>
      <c r="O31" s="179"/>
      <c r="P31" s="181">
        <f>SUMIF(PACC!B:B,B31,PACC!O:O)</f>
        <v>0</v>
      </c>
    </row>
    <row r="33" spans="2:16" ht="15.75" thickBot="1"/>
    <row r="34" spans="2:16" ht="15.75" thickTop="1">
      <c r="B34" s="185" t="s">
        <v>852</v>
      </c>
      <c r="C34" s="186"/>
      <c r="D34" s="186"/>
      <c r="E34" s="186"/>
      <c r="F34" s="186"/>
      <c r="G34" s="186"/>
      <c r="H34" s="186"/>
      <c r="I34" s="186"/>
      <c r="J34" s="186"/>
      <c r="K34" s="186"/>
      <c r="L34" s="186"/>
      <c r="M34" s="186"/>
      <c r="N34" s="186"/>
      <c r="O34" s="186"/>
      <c r="P34" s="187"/>
    </row>
    <row r="35" spans="2:16" ht="15.75" thickBot="1">
      <c r="B35" s="188"/>
      <c r="C35" s="189"/>
      <c r="D35" s="189"/>
      <c r="E35" s="189"/>
      <c r="F35" s="189"/>
      <c r="G35" s="189"/>
      <c r="H35" s="189"/>
      <c r="I35" s="189"/>
      <c r="J35" s="189"/>
      <c r="K35" s="189"/>
      <c r="L35" s="189"/>
      <c r="M35" s="189"/>
      <c r="N35" s="189"/>
      <c r="O35" s="189"/>
      <c r="P35" s="190"/>
    </row>
    <row r="36" spans="2:16" ht="21" thickTop="1" thickBot="1">
      <c r="B36" s="26"/>
      <c r="C36" s="26"/>
      <c r="D36" s="26"/>
      <c r="E36" s="27"/>
      <c r="F36" s="27"/>
      <c r="G36" s="27"/>
      <c r="H36" s="27"/>
      <c r="I36" s="27"/>
      <c r="J36" s="27"/>
      <c r="K36" s="27"/>
      <c r="L36" s="27"/>
      <c r="M36" s="27"/>
      <c r="N36" s="28"/>
      <c r="O36" s="27"/>
      <c r="P36" s="28"/>
    </row>
    <row r="37" spans="2:16" ht="40.5" thickTop="1" thickBot="1">
      <c r="B37" s="29" t="s">
        <v>93</v>
      </c>
      <c r="C37" s="182" t="s">
        <v>94</v>
      </c>
      <c r="D37" s="183"/>
      <c r="E37" s="183"/>
      <c r="F37" s="183"/>
      <c r="G37" s="183"/>
      <c r="H37" s="183"/>
      <c r="I37" s="183"/>
      <c r="J37" s="183"/>
      <c r="K37" s="183"/>
      <c r="L37" s="184"/>
      <c r="M37" s="182" t="s">
        <v>95</v>
      </c>
      <c r="N37" s="184"/>
      <c r="O37" s="30"/>
      <c r="P37" s="31" t="s">
        <v>96</v>
      </c>
    </row>
    <row r="38" spans="2:16" ht="59.25" thickTop="1">
      <c r="B38" s="33" t="s">
        <v>97</v>
      </c>
      <c r="C38" s="34" t="s">
        <v>113</v>
      </c>
      <c r="D38" s="34" t="s">
        <v>114</v>
      </c>
      <c r="E38" s="35" t="s">
        <v>98</v>
      </c>
      <c r="F38" s="35" t="s">
        <v>99</v>
      </c>
      <c r="G38" s="35" t="s">
        <v>1741</v>
      </c>
      <c r="H38" s="36" t="s">
        <v>100</v>
      </c>
      <c r="I38" s="148" t="s">
        <v>101</v>
      </c>
      <c r="J38" s="37" t="s">
        <v>102</v>
      </c>
      <c r="K38" s="37" t="s">
        <v>103</v>
      </c>
      <c r="L38" s="37" t="s">
        <v>104</v>
      </c>
      <c r="M38" s="38" t="s">
        <v>105</v>
      </c>
      <c r="N38" s="39" t="s">
        <v>106</v>
      </c>
      <c r="O38" s="36" t="s">
        <v>107</v>
      </c>
      <c r="P38" s="40" t="s">
        <v>108</v>
      </c>
    </row>
    <row r="39" spans="2:16" ht="105">
      <c r="B39" s="41" t="s">
        <v>853</v>
      </c>
      <c r="C39" s="41" t="s">
        <v>854</v>
      </c>
      <c r="D39" s="147" t="s">
        <v>1999</v>
      </c>
      <c r="E39" s="147" t="s">
        <v>2000</v>
      </c>
      <c r="F39" s="41" t="s">
        <v>2001</v>
      </c>
      <c r="G39" s="41">
        <v>0</v>
      </c>
      <c r="H39" s="66">
        <f t="shared" ref="H39" si="3">SUM(I39:L39)</f>
        <v>10</v>
      </c>
      <c r="I39" s="149">
        <v>1</v>
      </c>
      <c r="J39" s="41">
        <v>3</v>
      </c>
      <c r="K39" s="41">
        <v>3</v>
      </c>
      <c r="L39" s="41">
        <v>3</v>
      </c>
      <c r="M39" s="41" t="s">
        <v>857</v>
      </c>
      <c r="N39" s="41" t="s">
        <v>858</v>
      </c>
      <c r="O39" s="41" t="s">
        <v>856</v>
      </c>
      <c r="P39" s="42">
        <f>SUMIF(PACC!B:B,B39,PACC!O:O)</f>
        <v>8000</v>
      </c>
    </row>
  </sheetData>
  <mergeCells count="33">
    <mergeCell ref="B2:B5"/>
    <mergeCell ref="C2:P3"/>
    <mergeCell ref="C4:P5"/>
    <mergeCell ref="B7:P8"/>
    <mergeCell ref="C10:L10"/>
    <mergeCell ref="M10:N10"/>
    <mergeCell ref="N12:N14"/>
    <mergeCell ref="O12:O14"/>
    <mergeCell ref="B12:B13"/>
    <mergeCell ref="C12:C13"/>
    <mergeCell ref="B21:P22"/>
    <mergeCell ref="D12:D13"/>
    <mergeCell ref="B14:B16"/>
    <mergeCell ref="C14:C16"/>
    <mergeCell ref="D14:D16"/>
    <mergeCell ref="P12:P14"/>
    <mergeCell ref="M15:M17"/>
    <mergeCell ref="N15:N17"/>
    <mergeCell ref="O15:O17"/>
    <mergeCell ref="P15:P17"/>
    <mergeCell ref="M12:M14"/>
    <mergeCell ref="C24:L24"/>
    <mergeCell ref="M24:N24"/>
    <mergeCell ref="P30:P31"/>
    <mergeCell ref="B34:P35"/>
    <mergeCell ref="C37:L37"/>
    <mergeCell ref="M37:N37"/>
    <mergeCell ref="B30:B31"/>
    <mergeCell ref="C30:C31"/>
    <mergeCell ref="D30:D31"/>
    <mergeCell ref="M30:M31"/>
    <mergeCell ref="N30:N31"/>
    <mergeCell ref="O30:O31"/>
  </mergeCells>
  <dataValidations disablePrompts="1" count="10">
    <dataValidation allowBlank="1" showInputMessage="1" showErrorMessage="1" promptTitle="Producto" prompt="Son bienes y/o servicios que la institución entrega a la población o a otras instituciones. Constituyen la “razón de ser” de la institución." sqref="C11:D11 C25:D25 C38:D38" xr:uid="{D3AE960A-3CF6-4C7C-96B2-31B8ED95352C}"/>
    <dataValidation allowBlank="1" showInputMessage="1" showErrorMessage="1" promptTitle="ID Combinado" prompt="Código que resume y enumera los diferentes niveles de planificación." sqref="B11 B25 B38" xr:uid="{223E9191-DEF5-4AB7-BC32-A6FE66A59385}"/>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25 F38" xr:uid="{F8E35DFE-CADE-49DE-BFD8-C4879A22CCC4}"/>
    <dataValidation allowBlank="1" showInputMessage="1" showErrorMessage="1" promptTitle="Unidad de medida" prompt="Es una herramienta de medición del producto. Solo mide, no opina. Ejemplo: Técnicos capacitados." sqref="E11 E25 E38" xr:uid="{AD877E0F-4D88-4F16-87BA-C3FE9A27A981}"/>
    <dataValidation allowBlank="1" showInputMessage="1" showErrorMessage="1" promptTitle="Involucrados" prompt="Incluya las áreas que contribuyen al logro del producto. Aplica para instituciones externas._x000a_" sqref="O11 O25 O38" xr:uid="{283A8287-98F9-4A9F-AD4D-07F3EFD48F79}"/>
    <dataValidation allowBlank="1" showInputMessage="1" showErrorMessage="1" promptTitle="Línea base" prompt="Incluya la meta o valor obtenido en el período anterior." sqref="G11 G25 G38" xr:uid="{0225A18D-0066-4237-B732-1308A7576313}"/>
    <dataValidation allowBlank="1" showInputMessage="1" showErrorMessage="1" promptTitle="Presupuesto" prompt="Cálculo anticipado del coste de una actividad, expresado en asignación monetaria." sqref="P11 P25 P38" xr:uid="{6837270F-B373-46C3-80CE-3003609B1F62}"/>
    <dataValidation allowBlank="1" showInputMessage="1" showErrorMessage="1" promptTitle="Acciones de Mitigación" prompt="Incluya acciones de prevención para la reducción de ocurrencia de riesgos" sqref="N11 N25 N38" xr:uid="{4F0E1646-99D6-43FE-857A-F2BA781A5BB5}"/>
    <dataValidation allowBlank="1" showInputMessage="1" showErrorMessage="1" promptTitle="Riesgo Asociado" prompt="Incluya aquí los eventos que puedan entorpecer la realización del producto" sqref="M11 M25 M38" xr:uid="{C16B04C3-C20B-4597-A00E-EDBAF050C80D}"/>
    <dataValidation allowBlank="1" showInputMessage="1" showErrorMessage="1" promptTitle="Meta global " prompt="Expresión de un objetivo (producto o subproducto a entregar) presentado en términos cuantitativos." sqref="H11 H25 H38" xr:uid="{88AF9E61-5823-4658-86F0-184E1A2D5F88}"/>
  </dataValidations>
  <pageMargins left="0.23622047244094491" right="0.23622047244094491" top="0" bottom="0" header="0.19685039370078741" footer="0.19685039370078741"/>
  <pageSetup scale="30" fitToHeight="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9E8E-A2CB-4294-ACCC-5B0F9464B874}">
  <sheetPr>
    <pageSetUpPr fitToPage="1"/>
  </sheetPr>
  <dimension ref="A1:P16"/>
  <sheetViews>
    <sheetView topLeftCell="E1" zoomScale="60" zoomScaleNormal="60" workbookViewId="0">
      <selection activeCell="I11" sqref="I11:I16"/>
    </sheetView>
  </sheetViews>
  <sheetFormatPr baseColWidth="10" defaultRowHeight="15"/>
  <cols>
    <col min="1" max="1" width="3.85546875" customWidth="1"/>
    <col min="2" max="2" width="27" customWidth="1"/>
    <col min="3" max="3" width="72.7109375" customWidth="1"/>
    <col min="4" max="4" width="75.85546875" bestFit="1" customWidth="1"/>
    <col min="5" max="5" width="27.5703125" customWidth="1"/>
    <col min="6" max="6" width="31.42578125" customWidth="1"/>
    <col min="7" max="7" width="20.5703125" customWidth="1"/>
    <col min="8" max="8" width="14.5703125" customWidth="1"/>
    <col min="9" max="9" width="16" customWidth="1"/>
    <col min="10" max="12" width="16" bestFit="1" customWidth="1"/>
    <col min="13" max="13" width="28.5703125" customWidth="1"/>
    <col min="14" max="14" width="28.42578125" customWidth="1"/>
    <col min="15" max="15" width="23.85546875" customWidth="1"/>
    <col min="16" max="16" width="24.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197"/>
      <c r="C2" s="200" t="s">
        <v>554</v>
      </c>
      <c r="D2" s="201"/>
      <c r="E2" s="201"/>
      <c r="F2" s="201"/>
      <c r="G2" s="201"/>
      <c r="H2" s="201"/>
      <c r="I2" s="201"/>
      <c r="J2" s="201"/>
      <c r="K2" s="201"/>
      <c r="L2" s="201"/>
      <c r="M2" s="201"/>
      <c r="N2" s="201"/>
      <c r="O2" s="201"/>
      <c r="P2" s="202"/>
    </row>
    <row r="3" spans="1:16" ht="15.75" thickBot="1">
      <c r="A3" s="21"/>
      <c r="B3" s="198"/>
      <c r="C3" s="203"/>
      <c r="D3" s="204"/>
      <c r="E3" s="204"/>
      <c r="F3" s="204"/>
      <c r="G3" s="204"/>
      <c r="H3" s="204"/>
      <c r="I3" s="204"/>
      <c r="J3" s="204"/>
      <c r="K3" s="204"/>
      <c r="L3" s="204"/>
      <c r="M3" s="204"/>
      <c r="N3" s="204"/>
      <c r="O3" s="204"/>
      <c r="P3" s="205"/>
    </row>
    <row r="4" spans="1:16" ht="15.75" thickTop="1">
      <c r="A4" s="21"/>
      <c r="B4" s="198"/>
      <c r="C4" s="206" t="s">
        <v>72</v>
      </c>
      <c r="D4" s="207"/>
      <c r="E4" s="207"/>
      <c r="F4" s="207"/>
      <c r="G4" s="207"/>
      <c r="H4" s="207"/>
      <c r="I4" s="207"/>
      <c r="J4" s="207"/>
      <c r="K4" s="207"/>
      <c r="L4" s="207"/>
      <c r="M4" s="207"/>
      <c r="N4" s="207"/>
      <c r="O4" s="207"/>
      <c r="P4" s="208"/>
    </row>
    <row r="5" spans="1:16" ht="15.75" thickBot="1">
      <c r="A5" s="21"/>
      <c r="B5" s="199"/>
      <c r="C5" s="209"/>
      <c r="D5" s="210"/>
      <c r="E5" s="210"/>
      <c r="F5" s="210"/>
      <c r="G5" s="210"/>
      <c r="H5" s="210"/>
      <c r="I5" s="210"/>
      <c r="J5" s="210"/>
      <c r="K5" s="210"/>
      <c r="L5" s="210"/>
      <c r="M5" s="210"/>
      <c r="N5" s="210"/>
      <c r="O5" s="210"/>
      <c r="P5" s="211"/>
    </row>
    <row r="6" spans="1:16" ht="30" thickTop="1" thickBot="1">
      <c r="A6" s="22"/>
      <c r="B6" s="23"/>
      <c r="C6" s="24"/>
      <c r="D6" s="24"/>
      <c r="E6" s="24"/>
      <c r="F6" s="24"/>
      <c r="G6" s="24"/>
      <c r="H6" s="24"/>
      <c r="I6" s="24"/>
      <c r="J6" s="24"/>
      <c r="K6" s="24"/>
      <c r="L6" s="24"/>
      <c r="M6" s="24"/>
      <c r="N6" s="25"/>
      <c r="O6" s="24"/>
      <c r="P6" s="25"/>
    </row>
    <row r="7" spans="1:16" ht="15.75" thickTop="1">
      <c r="A7" s="21"/>
      <c r="B7" s="185" t="s">
        <v>859</v>
      </c>
      <c r="C7" s="186"/>
      <c r="D7" s="186"/>
      <c r="E7" s="186"/>
      <c r="F7" s="186"/>
      <c r="G7" s="186"/>
      <c r="H7" s="186"/>
      <c r="I7" s="186"/>
      <c r="J7" s="186"/>
      <c r="K7" s="186"/>
      <c r="L7" s="186"/>
      <c r="M7" s="186"/>
      <c r="N7" s="186"/>
      <c r="O7" s="186"/>
      <c r="P7" s="187"/>
    </row>
    <row r="8" spans="1:16" ht="15.75" thickBot="1">
      <c r="A8" s="21"/>
      <c r="B8" s="188"/>
      <c r="C8" s="189"/>
      <c r="D8" s="189"/>
      <c r="E8" s="189"/>
      <c r="F8" s="189"/>
      <c r="G8" s="189"/>
      <c r="H8" s="189"/>
      <c r="I8" s="189"/>
      <c r="J8" s="189"/>
      <c r="K8" s="189"/>
      <c r="L8" s="189"/>
      <c r="M8" s="189"/>
      <c r="N8" s="189"/>
      <c r="O8" s="189"/>
      <c r="P8" s="190"/>
    </row>
    <row r="9" spans="1:16" ht="21" thickTop="1" thickBot="1">
      <c r="A9" s="21"/>
      <c r="B9" s="26"/>
      <c r="C9" s="26"/>
      <c r="D9" s="26"/>
      <c r="E9" s="27"/>
      <c r="F9" s="27"/>
      <c r="G9" s="27"/>
      <c r="H9" s="27"/>
      <c r="I9" s="27"/>
      <c r="J9" s="27"/>
      <c r="K9" s="27"/>
      <c r="L9" s="27"/>
      <c r="M9" s="27"/>
      <c r="N9" s="28"/>
      <c r="O9" s="27"/>
      <c r="P9" s="28"/>
    </row>
    <row r="10" spans="1:16" ht="40.5" thickTop="1" thickBot="1">
      <c r="A10" s="21"/>
      <c r="B10" s="29" t="s">
        <v>93</v>
      </c>
      <c r="C10" s="182" t="s">
        <v>94</v>
      </c>
      <c r="D10" s="183"/>
      <c r="E10" s="183"/>
      <c r="F10" s="183"/>
      <c r="G10" s="183"/>
      <c r="H10" s="183"/>
      <c r="I10" s="183"/>
      <c r="J10" s="183"/>
      <c r="K10" s="183"/>
      <c r="L10" s="184"/>
      <c r="M10" s="182" t="s">
        <v>95</v>
      </c>
      <c r="N10" s="184"/>
      <c r="O10" s="30"/>
      <c r="P10" s="31" t="s">
        <v>96</v>
      </c>
    </row>
    <row r="11" spans="1:16" ht="59.25" thickTop="1">
      <c r="A11" s="32"/>
      <c r="B11" s="33" t="s">
        <v>97</v>
      </c>
      <c r="C11" s="34" t="s">
        <v>113</v>
      </c>
      <c r="D11" s="34" t="s">
        <v>114</v>
      </c>
      <c r="E11" s="35" t="s">
        <v>98</v>
      </c>
      <c r="F11" s="35" t="s">
        <v>99</v>
      </c>
      <c r="G11" s="35" t="s">
        <v>1741</v>
      </c>
      <c r="H11" s="36" t="s">
        <v>100</v>
      </c>
      <c r="I11" s="148" t="s">
        <v>101</v>
      </c>
      <c r="J11" s="37" t="s">
        <v>102</v>
      </c>
      <c r="K11" s="37" t="s">
        <v>103</v>
      </c>
      <c r="L11" s="37" t="s">
        <v>104</v>
      </c>
      <c r="M11" s="38" t="s">
        <v>105</v>
      </c>
      <c r="N11" s="39" t="s">
        <v>106</v>
      </c>
      <c r="O11" s="36" t="s">
        <v>107</v>
      </c>
      <c r="P11" s="40" t="s">
        <v>108</v>
      </c>
    </row>
    <row r="12" spans="1:16" ht="135">
      <c r="B12" s="41" t="s">
        <v>860</v>
      </c>
      <c r="C12" s="41" t="s">
        <v>861</v>
      </c>
      <c r="D12" s="41" t="s">
        <v>862</v>
      </c>
      <c r="E12" s="41" t="s">
        <v>870</v>
      </c>
      <c r="F12" s="41" t="s">
        <v>871</v>
      </c>
      <c r="G12" s="41">
        <v>0</v>
      </c>
      <c r="H12" s="41">
        <f>SUM(I12:L12)</f>
        <v>3</v>
      </c>
      <c r="I12" s="149">
        <v>0</v>
      </c>
      <c r="J12" s="41">
        <v>1</v>
      </c>
      <c r="K12" s="41">
        <v>1</v>
      </c>
      <c r="L12" s="41">
        <v>1</v>
      </c>
      <c r="M12" s="41" t="s">
        <v>882</v>
      </c>
      <c r="N12" s="41" t="s">
        <v>883</v>
      </c>
      <c r="O12" s="41" t="s">
        <v>878</v>
      </c>
      <c r="P12" s="42">
        <f>SUMIF(PACC!B:B,B12,PACC!O:O)</f>
        <v>35360</v>
      </c>
    </row>
    <row r="13" spans="1:16" ht="60">
      <c r="B13" s="41" t="s">
        <v>863</v>
      </c>
      <c r="C13" s="41" t="s">
        <v>864</v>
      </c>
      <c r="D13" s="41" t="s">
        <v>865</v>
      </c>
      <c r="E13" s="41" t="s">
        <v>872</v>
      </c>
      <c r="F13" s="41" t="s">
        <v>873</v>
      </c>
      <c r="G13" s="41">
        <v>0</v>
      </c>
      <c r="H13" s="66">
        <f t="shared" ref="H13:H16" si="0">SUM(I13:L13)</f>
        <v>1</v>
      </c>
      <c r="I13" s="149">
        <v>0</v>
      </c>
      <c r="J13" s="41">
        <v>0</v>
      </c>
      <c r="K13" s="41">
        <v>0</v>
      </c>
      <c r="L13" s="41">
        <v>1</v>
      </c>
      <c r="M13" s="41" t="s">
        <v>884</v>
      </c>
      <c r="N13" s="41" t="s">
        <v>885</v>
      </c>
      <c r="O13" s="41" t="s">
        <v>879</v>
      </c>
      <c r="P13" s="42">
        <f>SUMIF(PACC!B:B,B13,PACC!O:O)</f>
        <v>11525350</v>
      </c>
    </row>
    <row r="14" spans="1:16" ht="60" customHeight="1">
      <c r="B14" s="178" t="s">
        <v>866</v>
      </c>
      <c r="C14" s="178" t="s">
        <v>867</v>
      </c>
      <c r="D14" s="178" t="s">
        <v>868</v>
      </c>
      <c r="E14" s="41" t="s">
        <v>874</v>
      </c>
      <c r="F14" s="41" t="s">
        <v>875</v>
      </c>
      <c r="G14" s="41">
        <v>4</v>
      </c>
      <c r="H14" s="66">
        <f t="shared" si="0"/>
        <v>4</v>
      </c>
      <c r="I14" s="149">
        <v>1</v>
      </c>
      <c r="J14" s="41">
        <v>1</v>
      </c>
      <c r="K14" s="41">
        <v>1</v>
      </c>
      <c r="L14" s="41">
        <v>1</v>
      </c>
      <c r="M14" s="178" t="s">
        <v>886</v>
      </c>
      <c r="N14" s="178" t="s">
        <v>887</v>
      </c>
      <c r="O14" s="178" t="s">
        <v>880</v>
      </c>
      <c r="P14" s="180">
        <f>SUMIF(PACC!B:B,B14,PACC!O:O)</f>
        <v>62020</v>
      </c>
    </row>
    <row r="15" spans="1:16" ht="60" customHeight="1">
      <c r="B15" s="179"/>
      <c r="C15" s="179"/>
      <c r="D15" s="179"/>
      <c r="E15" s="41" t="s">
        <v>876</v>
      </c>
      <c r="F15" s="41" t="s">
        <v>877</v>
      </c>
      <c r="G15" s="41">
        <v>1</v>
      </c>
      <c r="H15" s="66">
        <f t="shared" si="0"/>
        <v>1</v>
      </c>
      <c r="I15" s="149">
        <v>0</v>
      </c>
      <c r="J15" s="41">
        <v>0</v>
      </c>
      <c r="K15" s="41">
        <v>1</v>
      </c>
      <c r="L15" s="41">
        <v>0</v>
      </c>
      <c r="M15" s="179"/>
      <c r="N15" s="179"/>
      <c r="O15" s="179"/>
      <c r="P15" s="181">
        <f>SUMIF(PACC!B:B,B15,PACC!O:O)</f>
        <v>0</v>
      </c>
    </row>
    <row r="16" spans="1:16" ht="45">
      <c r="B16" s="41" t="s">
        <v>869</v>
      </c>
      <c r="C16" s="41" t="s">
        <v>121</v>
      </c>
      <c r="D16" s="41" t="s">
        <v>122</v>
      </c>
      <c r="E16" s="41" t="s">
        <v>129</v>
      </c>
      <c r="F16" s="41" t="s">
        <v>130</v>
      </c>
      <c r="G16" s="41">
        <v>4</v>
      </c>
      <c r="H16" s="66">
        <f t="shared" si="0"/>
        <v>4</v>
      </c>
      <c r="I16" s="149">
        <v>1</v>
      </c>
      <c r="J16" s="41">
        <v>1</v>
      </c>
      <c r="K16" s="41">
        <v>1</v>
      </c>
      <c r="L16" s="41">
        <v>1</v>
      </c>
      <c r="M16" s="41" t="s">
        <v>141</v>
      </c>
      <c r="N16" s="41" t="s">
        <v>142</v>
      </c>
      <c r="O16" s="41" t="s">
        <v>881</v>
      </c>
      <c r="P16" s="42">
        <f>SUMIF(PACC!B:B,B16,PACC!O:O)</f>
        <v>224500</v>
      </c>
    </row>
  </sheetData>
  <mergeCells count="13">
    <mergeCell ref="B2:B5"/>
    <mergeCell ref="C2:P3"/>
    <mergeCell ref="C4:P5"/>
    <mergeCell ref="B7:P8"/>
    <mergeCell ref="C10:L10"/>
    <mergeCell ref="M10:N10"/>
    <mergeCell ref="P14:P15"/>
    <mergeCell ref="B14:B15"/>
    <mergeCell ref="C14:C15"/>
    <mergeCell ref="D14:D15"/>
    <mergeCell ref="M14:M15"/>
    <mergeCell ref="N14:N15"/>
    <mergeCell ref="O14:O15"/>
  </mergeCells>
  <dataValidations count="10">
    <dataValidation allowBlank="1" showInputMessage="1" showErrorMessage="1" promptTitle="Meta global " prompt="Expresión de un objetivo (producto o subproducto a entregar) presentado en términos cuantitativos." sqref="H11" xr:uid="{880E8BE4-42BA-4C0C-8FC3-59E3046789F1}"/>
    <dataValidation allowBlank="1" showInputMessage="1" showErrorMessage="1" promptTitle="Riesgo Asociado" prompt="Incluya aquí los eventos que puedan entorpecer la realización del producto" sqref="M11" xr:uid="{2FD78404-05CC-457F-BC14-5DCEC8CA4FDD}"/>
    <dataValidation allowBlank="1" showInputMessage="1" showErrorMessage="1" promptTitle="Acciones de Mitigación" prompt="Incluya acciones de prevención para la reducción de ocurrencia de riesgos" sqref="N11" xr:uid="{71B91C20-8098-48FA-9D8B-514EC8446BC9}"/>
    <dataValidation allowBlank="1" showInputMessage="1" showErrorMessage="1" promptTitle="Presupuesto" prompt="Cálculo anticipado del coste de una actividad, expresado en asignación monetaria." sqref="P11" xr:uid="{A45B9FF3-3C13-4081-BEF1-8BFA056370F9}"/>
    <dataValidation allowBlank="1" showInputMessage="1" showErrorMessage="1" promptTitle="Línea base" prompt="Incluya la meta o valor obtenido en el período anterior." sqref="G11" xr:uid="{3A1DA854-46FA-45E2-95FC-3FFD68830E71}"/>
    <dataValidation allowBlank="1" showInputMessage="1" showErrorMessage="1" promptTitle="Involucrados" prompt="Incluya las áreas que contribuyen al logro del producto. Aplica para instituciones externas._x000a_" sqref="O11" xr:uid="{518635E7-AD99-4CA3-96EC-C7E9666E754B}"/>
    <dataValidation allowBlank="1" showInputMessage="1" showErrorMessage="1" promptTitle="Unidad de medida" prompt="Es una herramienta de medición del producto. Solo mide, no opina. Ejemplo: Técnicos capacitados." sqref="E11" xr:uid="{599B0574-3C27-4AD4-8494-EFECC888EB45}"/>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xr:uid="{07DBA9A4-2977-4CF5-99AA-2A68572231A4}"/>
    <dataValidation allowBlank="1" showInputMessage="1" showErrorMessage="1" promptTitle="ID Combinado" prompt="Código que resume y enumera los diferentes niveles de planificación." sqref="B11" xr:uid="{C1125ACC-2E86-408D-BA17-71974D63A783}"/>
    <dataValidation allowBlank="1" showInputMessage="1" showErrorMessage="1" promptTitle="Producto" prompt="Son bienes y/o servicios que la institución entrega a la población o a otras instituciones. Constituyen la “razón de ser” de la institución." sqref="C11:D11" xr:uid="{40B5B63C-5CD5-4A34-B873-B8C83AFA5166}"/>
  </dataValidations>
  <pageMargins left="0.23622047244094491" right="0.23622047244094491" top="0" bottom="0" header="0.19685039370078741" footer="0.19685039370078741"/>
  <pageSetup scale="30" fitToHeight="0"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A773-0550-4FDA-B209-DF0C16B95C7E}">
  <sheetPr>
    <pageSetUpPr fitToPage="1"/>
  </sheetPr>
  <dimension ref="A1:P129"/>
  <sheetViews>
    <sheetView topLeftCell="E1" zoomScale="60" zoomScaleNormal="60" workbookViewId="0">
      <selection activeCell="I80" sqref="I80"/>
    </sheetView>
  </sheetViews>
  <sheetFormatPr baseColWidth="10" defaultRowHeight="15"/>
  <cols>
    <col min="1" max="1" width="3.85546875" customWidth="1"/>
    <col min="2" max="2" width="27" customWidth="1"/>
    <col min="3" max="4" width="72.7109375" customWidth="1"/>
    <col min="5" max="5" width="27.5703125" customWidth="1"/>
    <col min="6" max="6" width="31.42578125" customWidth="1"/>
    <col min="7" max="7" width="20.5703125" customWidth="1"/>
    <col min="8" max="8" width="14.5703125" customWidth="1"/>
    <col min="9" max="9" width="16" customWidth="1"/>
    <col min="10" max="12" width="16" bestFit="1" customWidth="1"/>
    <col min="13" max="13" width="28.5703125" customWidth="1"/>
    <col min="14" max="14" width="28.42578125" customWidth="1"/>
    <col min="15" max="15" width="23.85546875" customWidth="1"/>
    <col min="16" max="16" width="24.28515625" customWidth="1"/>
  </cols>
  <sheetData>
    <row r="1" spans="1:16" ht="15.75" thickBot="1">
      <c r="A1" s="18"/>
      <c r="B1" s="18"/>
      <c r="C1" s="18"/>
      <c r="D1" s="18"/>
      <c r="E1" s="18"/>
      <c r="F1" s="18"/>
      <c r="G1" s="18"/>
      <c r="H1" s="19"/>
      <c r="I1" s="20"/>
      <c r="J1" s="20"/>
      <c r="K1" s="20"/>
      <c r="L1" s="20"/>
      <c r="M1" s="20"/>
      <c r="N1" s="18"/>
      <c r="O1" s="20"/>
      <c r="P1" s="18"/>
    </row>
    <row r="2" spans="1:16" ht="15.75" thickTop="1">
      <c r="A2" s="21"/>
      <c r="B2" s="197"/>
      <c r="C2" s="200" t="s">
        <v>554</v>
      </c>
      <c r="D2" s="201"/>
      <c r="E2" s="201"/>
      <c r="F2" s="201"/>
      <c r="G2" s="201"/>
      <c r="H2" s="201"/>
      <c r="I2" s="201"/>
      <c r="J2" s="201"/>
      <c r="K2" s="201"/>
      <c r="L2" s="201"/>
      <c r="M2" s="201"/>
      <c r="N2" s="201"/>
      <c r="O2" s="201"/>
      <c r="P2" s="202"/>
    </row>
    <row r="3" spans="1:16" ht="15.75" thickBot="1">
      <c r="A3" s="21"/>
      <c r="B3" s="198"/>
      <c r="C3" s="203"/>
      <c r="D3" s="204"/>
      <c r="E3" s="204"/>
      <c r="F3" s="204"/>
      <c r="G3" s="204"/>
      <c r="H3" s="204"/>
      <c r="I3" s="204"/>
      <c r="J3" s="204"/>
      <c r="K3" s="204"/>
      <c r="L3" s="204"/>
      <c r="M3" s="204"/>
      <c r="N3" s="204"/>
      <c r="O3" s="204"/>
      <c r="P3" s="205"/>
    </row>
    <row r="4" spans="1:16" ht="15.75" thickTop="1">
      <c r="A4" s="21"/>
      <c r="B4" s="198"/>
      <c r="C4" s="206" t="s">
        <v>76</v>
      </c>
      <c r="D4" s="207"/>
      <c r="E4" s="207"/>
      <c r="F4" s="207"/>
      <c r="G4" s="207"/>
      <c r="H4" s="207"/>
      <c r="I4" s="207"/>
      <c r="J4" s="207"/>
      <c r="K4" s="207"/>
      <c r="L4" s="207"/>
      <c r="M4" s="207"/>
      <c r="N4" s="207"/>
      <c r="O4" s="207"/>
      <c r="P4" s="208"/>
    </row>
    <row r="5" spans="1:16" ht="15.75" thickBot="1">
      <c r="A5" s="21"/>
      <c r="B5" s="199"/>
      <c r="C5" s="209"/>
      <c r="D5" s="210"/>
      <c r="E5" s="210"/>
      <c r="F5" s="210"/>
      <c r="G5" s="210"/>
      <c r="H5" s="210"/>
      <c r="I5" s="210"/>
      <c r="J5" s="210"/>
      <c r="K5" s="210"/>
      <c r="L5" s="210"/>
      <c r="M5" s="210"/>
      <c r="N5" s="210"/>
      <c r="O5" s="210"/>
      <c r="P5" s="211"/>
    </row>
    <row r="6" spans="1:16" ht="30" thickTop="1" thickBot="1">
      <c r="A6" s="22"/>
      <c r="B6" s="23"/>
      <c r="C6" s="24"/>
      <c r="D6" s="24"/>
      <c r="E6" s="24"/>
      <c r="F6" s="24"/>
      <c r="G6" s="24"/>
      <c r="H6" s="24"/>
      <c r="I6" s="24"/>
      <c r="J6" s="24"/>
      <c r="K6" s="24"/>
      <c r="L6" s="24"/>
      <c r="M6" s="24"/>
      <c r="N6" s="25"/>
      <c r="O6" s="24"/>
      <c r="P6" s="25"/>
    </row>
    <row r="7" spans="1:16" ht="15.75" thickTop="1">
      <c r="A7" s="21"/>
      <c r="B7" s="185" t="s">
        <v>888</v>
      </c>
      <c r="C7" s="186"/>
      <c r="D7" s="186"/>
      <c r="E7" s="186"/>
      <c r="F7" s="186"/>
      <c r="G7" s="186"/>
      <c r="H7" s="186"/>
      <c r="I7" s="186"/>
      <c r="J7" s="186"/>
      <c r="K7" s="186"/>
      <c r="L7" s="186"/>
      <c r="M7" s="186"/>
      <c r="N7" s="186"/>
      <c r="O7" s="186"/>
      <c r="P7" s="187"/>
    </row>
    <row r="8" spans="1:16" ht="15.75" thickBot="1">
      <c r="A8" s="21"/>
      <c r="B8" s="188"/>
      <c r="C8" s="189"/>
      <c r="D8" s="189"/>
      <c r="E8" s="189"/>
      <c r="F8" s="189"/>
      <c r="G8" s="189"/>
      <c r="H8" s="189"/>
      <c r="I8" s="189"/>
      <c r="J8" s="189"/>
      <c r="K8" s="189"/>
      <c r="L8" s="189"/>
      <c r="M8" s="189"/>
      <c r="N8" s="189"/>
      <c r="O8" s="189"/>
      <c r="P8" s="190"/>
    </row>
    <row r="9" spans="1:16" ht="21" thickTop="1" thickBot="1">
      <c r="A9" s="21"/>
      <c r="B9" s="26"/>
      <c r="C9" s="26"/>
      <c r="D9" s="26"/>
      <c r="E9" s="27"/>
      <c r="F9" s="27"/>
      <c r="G9" s="27"/>
      <c r="H9" s="27"/>
      <c r="I9" s="27"/>
      <c r="J9" s="27"/>
      <c r="K9" s="27"/>
      <c r="L9" s="27"/>
      <c r="M9" s="27"/>
      <c r="N9" s="28"/>
      <c r="O9" s="27"/>
      <c r="P9" s="28"/>
    </row>
    <row r="10" spans="1:16" ht="40.5" thickTop="1" thickBot="1">
      <c r="A10" s="21"/>
      <c r="B10" s="29" t="s">
        <v>93</v>
      </c>
      <c r="C10" s="182" t="s">
        <v>94</v>
      </c>
      <c r="D10" s="183"/>
      <c r="E10" s="183"/>
      <c r="F10" s="183"/>
      <c r="G10" s="183"/>
      <c r="H10" s="183"/>
      <c r="I10" s="183"/>
      <c r="J10" s="183"/>
      <c r="K10" s="183"/>
      <c r="L10" s="184"/>
      <c r="M10" s="182" t="s">
        <v>95</v>
      </c>
      <c r="N10" s="184"/>
      <c r="O10" s="30"/>
      <c r="P10" s="31" t="s">
        <v>96</v>
      </c>
    </row>
    <row r="11" spans="1:16" ht="59.25" thickTop="1">
      <c r="A11" s="32"/>
      <c r="B11" s="33" t="s">
        <v>97</v>
      </c>
      <c r="C11" s="34" t="s">
        <v>113</v>
      </c>
      <c r="D11" s="34" t="s">
        <v>114</v>
      </c>
      <c r="E11" s="35" t="s">
        <v>98</v>
      </c>
      <c r="F11" s="35" t="s">
        <v>99</v>
      </c>
      <c r="G11" s="35" t="s">
        <v>1741</v>
      </c>
      <c r="H11" s="36" t="s">
        <v>100</v>
      </c>
      <c r="I11" s="148" t="s">
        <v>101</v>
      </c>
      <c r="J11" s="37" t="s">
        <v>102</v>
      </c>
      <c r="K11" s="37" t="s">
        <v>103</v>
      </c>
      <c r="L11" s="37" t="s">
        <v>104</v>
      </c>
      <c r="M11" s="38" t="s">
        <v>105</v>
      </c>
      <c r="N11" s="39" t="s">
        <v>106</v>
      </c>
      <c r="O11" s="36" t="s">
        <v>107</v>
      </c>
      <c r="P11" s="40" t="s">
        <v>108</v>
      </c>
    </row>
    <row r="12" spans="1:16" ht="75">
      <c r="B12" s="41" t="s">
        <v>889</v>
      </c>
      <c r="C12" s="41" t="s">
        <v>890</v>
      </c>
      <c r="D12" s="41" t="s">
        <v>891</v>
      </c>
      <c r="E12" s="41" t="s">
        <v>1979</v>
      </c>
      <c r="F12" s="41" t="s">
        <v>908</v>
      </c>
      <c r="G12" s="41">
        <v>0</v>
      </c>
      <c r="H12" s="41">
        <f>SUM(I12:L12)</f>
        <v>20</v>
      </c>
      <c r="I12" s="149">
        <v>5</v>
      </c>
      <c r="J12" s="41">
        <v>5</v>
      </c>
      <c r="K12" s="41">
        <v>5</v>
      </c>
      <c r="L12" s="41">
        <v>5</v>
      </c>
      <c r="M12" s="41" t="s">
        <v>778</v>
      </c>
      <c r="N12" s="41" t="s">
        <v>779</v>
      </c>
      <c r="O12" s="41" t="s">
        <v>717</v>
      </c>
      <c r="P12" s="42">
        <f>SUMIF(PACC!B:B,B12,PACC!O:O)</f>
        <v>42800</v>
      </c>
    </row>
    <row r="13" spans="1:16" ht="90" customHeight="1">
      <c r="B13" s="178" t="s">
        <v>892</v>
      </c>
      <c r="C13" s="178" t="s">
        <v>893</v>
      </c>
      <c r="D13" s="178" t="s">
        <v>894</v>
      </c>
      <c r="E13" s="41" t="s">
        <v>710</v>
      </c>
      <c r="F13" s="41" t="s">
        <v>909</v>
      </c>
      <c r="G13" s="41">
        <v>0</v>
      </c>
      <c r="H13" s="66">
        <f t="shared" ref="H13:H26" si="0">SUM(I13:L13)</f>
        <v>6</v>
      </c>
      <c r="I13" s="149">
        <v>2</v>
      </c>
      <c r="J13" s="41">
        <v>2</v>
      </c>
      <c r="K13" s="41">
        <v>0</v>
      </c>
      <c r="L13" s="41">
        <v>2</v>
      </c>
      <c r="M13" s="178" t="s">
        <v>746</v>
      </c>
      <c r="N13" s="178" t="s">
        <v>747</v>
      </c>
      <c r="O13" s="178" t="s">
        <v>717</v>
      </c>
      <c r="P13" s="180">
        <f>SUMIF(PACC!B:B,B13,PACC!O:O)</f>
        <v>17070</v>
      </c>
    </row>
    <row r="14" spans="1:16" ht="90" customHeight="1">
      <c r="B14" s="191"/>
      <c r="C14" s="191"/>
      <c r="D14" s="191"/>
      <c r="E14" s="135" t="s">
        <v>1964</v>
      </c>
      <c r="F14" s="135" t="s">
        <v>909</v>
      </c>
      <c r="G14" s="135">
        <v>0</v>
      </c>
      <c r="H14" s="135">
        <f t="shared" si="0"/>
        <v>88</v>
      </c>
      <c r="I14" s="149">
        <v>24</v>
      </c>
      <c r="J14" s="135">
        <v>24</v>
      </c>
      <c r="K14" s="135">
        <v>16</v>
      </c>
      <c r="L14" s="135">
        <v>24</v>
      </c>
      <c r="M14" s="191"/>
      <c r="N14" s="191"/>
      <c r="O14" s="191"/>
      <c r="P14" s="192"/>
    </row>
    <row r="15" spans="1:16" ht="60" customHeight="1">
      <c r="B15" s="179"/>
      <c r="C15" s="179"/>
      <c r="D15" s="179"/>
      <c r="E15" s="41" t="s">
        <v>910</v>
      </c>
      <c r="F15" s="41" t="s">
        <v>911</v>
      </c>
      <c r="G15" s="41">
        <v>0</v>
      </c>
      <c r="H15" s="66">
        <f t="shared" si="0"/>
        <v>12</v>
      </c>
      <c r="I15" s="149">
        <v>3</v>
      </c>
      <c r="J15" s="41">
        <v>3</v>
      </c>
      <c r="K15" s="41">
        <v>3</v>
      </c>
      <c r="L15" s="41">
        <v>3</v>
      </c>
      <c r="M15" s="179"/>
      <c r="N15" s="179"/>
      <c r="O15" s="179"/>
      <c r="P15" s="181">
        <f>SUMIF(PACC!B:B,B15,PACC!O:O)</f>
        <v>0</v>
      </c>
    </row>
    <row r="16" spans="1:16" ht="90">
      <c r="B16" s="178" t="s">
        <v>895</v>
      </c>
      <c r="C16" s="178" t="s">
        <v>896</v>
      </c>
      <c r="D16" s="178" t="s">
        <v>897</v>
      </c>
      <c r="E16" s="41" t="s">
        <v>708</v>
      </c>
      <c r="F16" s="41" t="s">
        <v>912</v>
      </c>
      <c r="G16" s="41">
        <v>0</v>
      </c>
      <c r="H16" s="66">
        <f t="shared" si="0"/>
        <v>26</v>
      </c>
      <c r="I16" s="149">
        <v>6</v>
      </c>
      <c r="J16" s="41">
        <v>10</v>
      </c>
      <c r="K16" s="41">
        <v>0</v>
      </c>
      <c r="L16" s="41">
        <v>10</v>
      </c>
      <c r="M16" s="41" t="s">
        <v>485</v>
      </c>
      <c r="N16" s="41" t="s">
        <v>486</v>
      </c>
      <c r="O16" s="178" t="s">
        <v>717</v>
      </c>
      <c r="P16" s="180">
        <f>SUMIF(PACC!B:B,B16,PACC!O:O)</f>
        <v>138000</v>
      </c>
    </row>
    <row r="17" spans="2:16" ht="75">
      <c r="B17" s="179"/>
      <c r="C17" s="179"/>
      <c r="D17" s="179"/>
      <c r="E17" s="41" t="s">
        <v>767</v>
      </c>
      <c r="F17" s="41" t="s">
        <v>913</v>
      </c>
      <c r="G17" s="41">
        <v>0</v>
      </c>
      <c r="H17" s="66">
        <f t="shared" si="0"/>
        <v>80</v>
      </c>
      <c r="I17" s="149">
        <v>15</v>
      </c>
      <c r="J17" s="41">
        <v>25</v>
      </c>
      <c r="K17" s="41">
        <v>20</v>
      </c>
      <c r="L17" s="41">
        <v>20</v>
      </c>
      <c r="M17" s="41" t="s">
        <v>778</v>
      </c>
      <c r="N17" s="41" t="s">
        <v>779</v>
      </c>
      <c r="O17" s="179"/>
      <c r="P17" s="181">
        <f>SUMIF(PACC!B:B,B17,PACC!O:O)</f>
        <v>0</v>
      </c>
    </row>
    <row r="18" spans="2:16" ht="75">
      <c r="B18" s="41" t="s">
        <v>898</v>
      </c>
      <c r="C18" s="41" t="s">
        <v>783</v>
      </c>
      <c r="D18" s="41" t="s">
        <v>784</v>
      </c>
      <c r="E18" s="147" t="s">
        <v>708</v>
      </c>
      <c r="F18" s="147" t="s">
        <v>914</v>
      </c>
      <c r="G18" s="147">
        <v>0</v>
      </c>
      <c r="H18" s="147">
        <f t="shared" si="0"/>
        <v>18</v>
      </c>
      <c r="I18" s="149">
        <v>0</v>
      </c>
      <c r="J18" s="147">
        <v>6</v>
      </c>
      <c r="K18" s="147">
        <v>6</v>
      </c>
      <c r="L18" s="147">
        <v>6</v>
      </c>
      <c r="M18" s="41" t="s">
        <v>778</v>
      </c>
      <c r="N18" s="41" t="s">
        <v>779</v>
      </c>
      <c r="O18" s="41" t="s">
        <v>717</v>
      </c>
      <c r="P18" s="42">
        <f>SUMIF(PACC!B:B,B18,PACC!O:O)</f>
        <v>96000</v>
      </c>
    </row>
    <row r="19" spans="2:16" ht="75">
      <c r="B19" s="178" t="s">
        <v>899</v>
      </c>
      <c r="C19" s="178" t="s">
        <v>900</v>
      </c>
      <c r="D19" s="178" t="s">
        <v>901</v>
      </c>
      <c r="E19" s="41" t="s">
        <v>708</v>
      </c>
      <c r="F19" s="41" t="s">
        <v>915</v>
      </c>
      <c r="G19" s="41">
        <v>3</v>
      </c>
      <c r="H19" s="66">
        <f t="shared" si="0"/>
        <v>3</v>
      </c>
      <c r="I19" s="149">
        <v>1</v>
      </c>
      <c r="J19" s="41">
        <v>1</v>
      </c>
      <c r="K19" s="41">
        <v>1</v>
      </c>
      <c r="L19" s="41">
        <v>0</v>
      </c>
      <c r="M19" s="41" t="s">
        <v>778</v>
      </c>
      <c r="N19" s="41" t="s">
        <v>779</v>
      </c>
      <c r="O19" s="178" t="s">
        <v>921</v>
      </c>
      <c r="P19" s="180">
        <f>SUMIF(PACC!B:B,B19,PACC!O:O)</f>
        <v>159900</v>
      </c>
    </row>
    <row r="20" spans="2:16" ht="75" customHeight="1">
      <c r="B20" s="191"/>
      <c r="C20" s="191"/>
      <c r="D20" s="191"/>
      <c r="E20" s="41" t="s">
        <v>1980</v>
      </c>
      <c r="F20" s="41" t="s">
        <v>916</v>
      </c>
      <c r="G20" s="41">
        <v>100</v>
      </c>
      <c r="H20" s="66">
        <f t="shared" si="0"/>
        <v>100</v>
      </c>
      <c r="I20" s="149">
        <v>25</v>
      </c>
      <c r="J20" s="41">
        <v>25</v>
      </c>
      <c r="K20" s="41">
        <v>25</v>
      </c>
      <c r="L20" s="41">
        <v>25</v>
      </c>
      <c r="M20" s="41" t="s">
        <v>804</v>
      </c>
      <c r="N20" s="41" t="s">
        <v>805</v>
      </c>
      <c r="O20" s="191"/>
      <c r="P20" s="192">
        <f>SUMIF(PACC!B:B,B20,PACC!O:O)</f>
        <v>0</v>
      </c>
    </row>
    <row r="21" spans="2:16" ht="75" customHeight="1">
      <c r="B21" s="179"/>
      <c r="C21" s="179"/>
      <c r="D21" s="179"/>
      <c r="E21" s="41" t="s">
        <v>917</v>
      </c>
      <c r="F21" s="41" t="s">
        <v>918</v>
      </c>
      <c r="G21" s="41">
        <v>16</v>
      </c>
      <c r="H21" s="66">
        <f t="shared" si="0"/>
        <v>16</v>
      </c>
      <c r="I21" s="149">
        <v>4</v>
      </c>
      <c r="J21" s="41">
        <v>4</v>
      </c>
      <c r="K21" s="41">
        <v>4</v>
      </c>
      <c r="L21" s="41">
        <v>4</v>
      </c>
      <c r="M21" s="41" t="s">
        <v>141</v>
      </c>
      <c r="N21" s="41" t="s">
        <v>142</v>
      </c>
      <c r="O21" s="179"/>
      <c r="P21" s="181">
        <f>SUMIF(PACC!B:B,B21,PACC!O:O)</f>
        <v>0</v>
      </c>
    </row>
    <row r="22" spans="2:16" ht="75">
      <c r="B22" s="41" t="s">
        <v>902</v>
      </c>
      <c r="C22" s="41" t="s">
        <v>760</v>
      </c>
      <c r="D22" s="41" t="s">
        <v>761</v>
      </c>
      <c r="E22" s="41" t="s">
        <v>770</v>
      </c>
      <c r="F22" s="41" t="s">
        <v>911</v>
      </c>
      <c r="G22" s="41">
        <v>0</v>
      </c>
      <c r="H22" s="66">
        <f t="shared" si="0"/>
        <v>11</v>
      </c>
      <c r="I22" s="149">
        <v>2</v>
      </c>
      <c r="J22" s="41">
        <v>3</v>
      </c>
      <c r="K22" s="41">
        <v>2</v>
      </c>
      <c r="L22" s="41">
        <v>4</v>
      </c>
      <c r="M22" s="41"/>
      <c r="N22" s="41"/>
      <c r="O22" s="41" t="s">
        <v>922</v>
      </c>
      <c r="P22" s="42">
        <f>SUMIF(PACC!B:B,B22,PACC!O:O)</f>
        <v>170936</v>
      </c>
    </row>
    <row r="23" spans="2:16" ht="75">
      <c r="B23" s="41" t="s">
        <v>903</v>
      </c>
      <c r="C23" s="41" t="s">
        <v>121</v>
      </c>
      <c r="D23" s="41" t="s">
        <v>122</v>
      </c>
      <c r="E23" s="41" t="s">
        <v>129</v>
      </c>
      <c r="F23" s="41" t="s">
        <v>130</v>
      </c>
      <c r="G23" s="41">
        <v>0</v>
      </c>
      <c r="H23" s="66">
        <f t="shared" si="0"/>
        <v>16</v>
      </c>
      <c r="I23" s="149">
        <v>6</v>
      </c>
      <c r="J23" s="41">
        <v>4</v>
      </c>
      <c r="K23" s="41">
        <v>2</v>
      </c>
      <c r="L23" s="41">
        <v>4</v>
      </c>
      <c r="M23" s="41" t="s">
        <v>135</v>
      </c>
      <c r="N23" s="41" t="s">
        <v>136</v>
      </c>
      <c r="O23" s="41" t="s">
        <v>923</v>
      </c>
      <c r="P23" s="42">
        <f>SUMIF(PACC!B:B,B23,PACC!O:O)</f>
        <v>536050</v>
      </c>
    </row>
    <row r="24" spans="2:16" ht="30">
      <c r="B24" s="178" t="s">
        <v>904</v>
      </c>
      <c r="C24" s="178" t="s">
        <v>700</v>
      </c>
      <c r="D24" s="178" t="s">
        <v>701</v>
      </c>
      <c r="E24" s="41" t="s">
        <v>715</v>
      </c>
      <c r="F24" s="41" t="s">
        <v>741</v>
      </c>
      <c r="G24" s="41">
        <v>0</v>
      </c>
      <c r="H24" s="66">
        <f t="shared" si="0"/>
        <v>100</v>
      </c>
      <c r="I24" s="149">
        <v>25</v>
      </c>
      <c r="J24" s="41">
        <v>25</v>
      </c>
      <c r="K24" s="41">
        <v>25</v>
      </c>
      <c r="L24" s="41">
        <v>25</v>
      </c>
      <c r="M24" s="178" t="s">
        <v>212</v>
      </c>
      <c r="N24" s="178"/>
      <c r="O24" s="178" t="s">
        <v>924</v>
      </c>
      <c r="P24" s="178">
        <f>SUMIF(PACC!B:B,B24,PACC!O:O)</f>
        <v>0</v>
      </c>
    </row>
    <row r="25" spans="2:16" ht="30">
      <c r="B25" s="179"/>
      <c r="C25" s="179"/>
      <c r="D25" s="179"/>
      <c r="E25" s="41" t="s">
        <v>715</v>
      </c>
      <c r="F25" s="41" t="s">
        <v>740</v>
      </c>
      <c r="G25" s="41">
        <v>0</v>
      </c>
      <c r="H25" s="66">
        <f t="shared" si="0"/>
        <v>1</v>
      </c>
      <c r="I25" s="149">
        <v>1</v>
      </c>
      <c r="J25" s="41">
        <v>0</v>
      </c>
      <c r="K25" s="41">
        <v>0</v>
      </c>
      <c r="L25" s="41">
        <v>0</v>
      </c>
      <c r="M25" s="179"/>
      <c r="N25" s="179"/>
      <c r="O25" s="179"/>
      <c r="P25" s="179">
        <f>SUMIF(PACC!B:B,B25,PACC!O:O)</f>
        <v>0</v>
      </c>
    </row>
    <row r="26" spans="2:16" ht="60">
      <c r="B26" s="41" t="s">
        <v>905</v>
      </c>
      <c r="C26" s="41" t="s">
        <v>906</v>
      </c>
      <c r="D26" s="41" t="s">
        <v>907</v>
      </c>
      <c r="E26" s="41" t="s">
        <v>919</v>
      </c>
      <c r="F26" s="41" t="s">
        <v>920</v>
      </c>
      <c r="G26" s="41">
        <v>0</v>
      </c>
      <c r="H26" s="66">
        <f t="shared" si="0"/>
        <v>1</v>
      </c>
      <c r="I26" s="149">
        <v>0</v>
      </c>
      <c r="J26" s="41">
        <v>0</v>
      </c>
      <c r="K26" s="41">
        <v>1</v>
      </c>
      <c r="L26" s="41">
        <v>0</v>
      </c>
      <c r="M26" s="41" t="s">
        <v>804</v>
      </c>
      <c r="N26" s="41" t="s">
        <v>805</v>
      </c>
      <c r="O26" s="41" t="s">
        <v>925</v>
      </c>
      <c r="P26" s="42">
        <f>SUMIF(PACC!B:B,B26,PACC!O:O)</f>
        <v>4350</v>
      </c>
    </row>
    <row r="28" spans="2:16" ht="15.75" thickBot="1"/>
    <row r="29" spans="2:16" ht="15.75" thickTop="1">
      <c r="B29" s="185" t="s">
        <v>926</v>
      </c>
      <c r="C29" s="186"/>
      <c r="D29" s="186"/>
      <c r="E29" s="186"/>
      <c r="F29" s="186"/>
      <c r="G29" s="186"/>
      <c r="H29" s="186"/>
      <c r="I29" s="186"/>
      <c r="J29" s="186"/>
      <c r="K29" s="186"/>
      <c r="L29" s="186"/>
      <c r="M29" s="186"/>
      <c r="N29" s="186"/>
      <c r="O29" s="186"/>
      <c r="P29" s="187"/>
    </row>
    <row r="30" spans="2:16" ht="15.75" thickBot="1">
      <c r="B30" s="188"/>
      <c r="C30" s="189"/>
      <c r="D30" s="189"/>
      <c r="E30" s="189"/>
      <c r="F30" s="189"/>
      <c r="G30" s="189"/>
      <c r="H30" s="189"/>
      <c r="I30" s="189"/>
      <c r="J30" s="189"/>
      <c r="K30" s="189"/>
      <c r="L30" s="189"/>
      <c r="M30" s="189"/>
      <c r="N30" s="189"/>
      <c r="O30" s="189"/>
      <c r="P30" s="190"/>
    </row>
    <row r="31" spans="2:16" ht="21" thickTop="1" thickBot="1">
      <c r="B31" s="26"/>
      <c r="C31" s="26"/>
      <c r="D31" s="26"/>
      <c r="E31" s="27"/>
      <c r="F31" s="27"/>
      <c r="G31" s="27"/>
      <c r="H31" s="27"/>
      <c r="I31" s="27"/>
      <c r="J31" s="27"/>
      <c r="K31" s="27"/>
      <c r="L31" s="27"/>
      <c r="M31" s="27"/>
      <c r="N31" s="28"/>
      <c r="O31" s="27"/>
      <c r="P31" s="28"/>
    </row>
    <row r="32" spans="2:16" ht="40.5" thickTop="1" thickBot="1">
      <c r="B32" s="29" t="s">
        <v>93</v>
      </c>
      <c r="C32" s="182" t="s">
        <v>94</v>
      </c>
      <c r="D32" s="183"/>
      <c r="E32" s="183"/>
      <c r="F32" s="183"/>
      <c r="G32" s="183"/>
      <c r="H32" s="183"/>
      <c r="I32" s="183"/>
      <c r="J32" s="183"/>
      <c r="K32" s="183"/>
      <c r="L32" s="184"/>
      <c r="M32" s="182" t="s">
        <v>95</v>
      </c>
      <c r="N32" s="184"/>
      <c r="O32" s="30"/>
      <c r="P32" s="31" t="s">
        <v>96</v>
      </c>
    </row>
    <row r="33" spans="2:16" ht="59.25" thickTop="1">
      <c r="B33" s="33" t="s">
        <v>97</v>
      </c>
      <c r="C33" s="34" t="s">
        <v>113</v>
      </c>
      <c r="D33" s="34" t="s">
        <v>114</v>
      </c>
      <c r="E33" s="35" t="s">
        <v>98</v>
      </c>
      <c r="F33" s="35" t="s">
        <v>99</v>
      </c>
      <c r="G33" s="35" t="s">
        <v>1741</v>
      </c>
      <c r="H33" s="36" t="s">
        <v>100</v>
      </c>
      <c r="I33" s="148" t="s">
        <v>101</v>
      </c>
      <c r="J33" s="37" t="s">
        <v>102</v>
      </c>
      <c r="K33" s="37" t="s">
        <v>103</v>
      </c>
      <c r="L33" s="37" t="s">
        <v>104</v>
      </c>
      <c r="M33" s="38" t="s">
        <v>105</v>
      </c>
      <c r="N33" s="39" t="s">
        <v>106</v>
      </c>
      <c r="O33" s="36" t="s">
        <v>107</v>
      </c>
      <c r="P33" s="40" t="s">
        <v>108</v>
      </c>
    </row>
    <row r="34" spans="2:16" ht="60" customHeight="1">
      <c r="B34" s="178" t="s">
        <v>927</v>
      </c>
      <c r="C34" s="178" t="s">
        <v>890</v>
      </c>
      <c r="D34" s="178" t="s">
        <v>891</v>
      </c>
      <c r="E34" s="41" t="s">
        <v>708</v>
      </c>
      <c r="F34" s="41" t="s">
        <v>932</v>
      </c>
      <c r="G34" s="41">
        <v>0</v>
      </c>
      <c r="H34" s="66">
        <f t="shared" ref="H34:H43" si="1">SUM(I34:L34)</f>
        <v>8</v>
      </c>
      <c r="I34" s="149">
        <v>2</v>
      </c>
      <c r="J34" s="41">
        <v>2</v>
      </c>
      <c r="K34" s="41">
        <v>2</v>
      </c>
      <c r="L34" s="41">
        <v>2</v>
      </c>
      <c r="M34" s="178" t="s">
        <v>548</v>
      </c>
      <c r="N34" s="178" t="s">
        <v>549</v>
      </c>
      <c r="O34" s="178" t="s">
        <v>936</v>
      </c>
      <c r="P34" s="180">
        <f>SUMIF(PACC!B:B,B34,PACC!O:O)</f>
        <v>45450</v>
      </c>
    </row>
    <row r="35" spans="2:16" ht="60" customHeight="1">
      <c r="B35" s="179"/>
      <c r="C35" s="179"/>
      <c r="D35" s="179"/>
      <c r="E35" s="41" t="s">
        <v>767</v>
      </c>
      <c r="F35" s="41" t="s">
        <v>916</v>
      </c>
      <c r="G35" s="41">
        <v>0</v>
      </c>
      <c r="H35" s="66">
        <f t="shared" si="1"/>
        <v>100</v>
      </c>
      <c r="I35" s="149">
        <v>25</v>
      </c>
      <c r="J35" s="41">
        <v>25</v>
      </c>
      <c r="K35" s="41">
        <v>25</v>
      </c>
      <c r="L35" s="41">
        <v>25</v>
      </c>
      <c r="M35" s="179"/>
      <c r="N35" s="179"/>
      <c r="O35" s="179"/>
      <c r="P35" s="181">
        <f>SUMIF(PACC!B:B,B35,PACC!O:O)</f>
        <v>0</v>
      </c>
    </row>
    <row r="36" spans="2:16" ht="60" customHeight="1">
      <c r="B36" s="178" t="s">
        <v>928</v>
      </c>
      <c r="C36" s="178" t="s">
        <v>893</v>
      </c>
      <c r="D36" s="178" t="s">
        <v>894</v>
      </c>
      <c r="E36" s="41" t="s">
        <v>709</v>
      </c>
      <c r="F36" s="41" t="s">
        <v>918</v>
      </c>
      <c r="G36" s="41">
        <v>0</v>
      </c>
      <c r="H36" s="66">
        <f t="shared" si="1"/>
        <v>24</v>
      </c>
      <c r="I36" s="149">
        <v>6</v>
      </c>
      <c r="J36" s="41">
        <v>6</v>
      </c>
      <c r="K36" s="41">
        <v>6</v>
      </c>
      <c r="L36" s="41">
        <v>6</v>
      </c>
      <c r="M36" s="178" t="s">
        <v>548</v>
      </c>
      <c r="N36" s="178" t="s">
        <v>549</v>
      </c>
      <c r="O36" s="178" t="s">
        <v>936</v>
      </c>
      <c r="P36" s="180">
        <f>SUMIF(PACC!B:B,B36,PACC!O:O)</f>
        <v>34250</v>
      </c>
    </row>
    <row r="37" spans="2:16" ht="60" customHeight="1">
      <c r="B37" s="191"/>
      <c r="C37" s="191"/>
      <c r="D37" s="191"/>
      <c r="E37" s="41" t="s">
        <v>933</v>
      </c>
      <c r="F37" s="41" t="s">
        <v>934</v>
      </c>
      <c r="G37" s="41">
        <v>0</v>
      </c>
      <c r="H37" s="66">
        <f t="shared" si="1"/>
        <v>2</v>
      </c>
      <c r="I37" s="149">
        <v>0</v>
      </c>
      <c r="J37" s="41">
        <v>1</v>
      </c>
      <c r="K37" s="41">
        <v>1</v>
      </c>
      <c r="L37" s="41">
        <v>0</v>
      </c>
      <c r="M37" s="191"/>
      <c r="N37" s="191"/>
      <c r="O37" s="191"/>
      <c r="P37" s="192">
        <f>SUMIF(PACC!B:B,B37,PACC!O:O)</f>
        <v>0</v>
      </c>
    </row>
    <row r="38" spans="2:16" ht="60" customHeight="1">
      <c r="B38" s="179"/>
      <c r="C38" s="179"/>
      <c r="D38" s="179"/>
      <c r="E38" s="41" t="s">
        <v>935</v>
      </c>
      <c r="F38" s="41" t="s">
        <v>916</v>
      </c>
      <c r="G38" s="41">
        <v>0</v>
      </c>
      <c r="H38" s="66">
        <f t="shared" si="1"/>
        <v>100</v>
      </c>
      <c r="I38" s="149">
        <v>25</v>
      </c>
      <c r="J38" s="41">
        <v>25</v>
      </c>
      <c r="K38" s="41">
        <v>25</v>
      </c>
      <c r="L38" s="41">
        <v>25</v>
      </c>
      <c r="M38" s="179"/>
      <c r="N38" s="179"/>
      <c r="O38" s="179"/>
      <c r="P38" s="181">
        <f>SUMIF(PACC!B:B,B38,PACC!O:O)</f>
        <v>0</v>
      </c>
    </row>
    <row r="39" spans="2:16" ht="60" customHeight="1">
      <c r="B39" s="178" t="s">
        <v>929</v>
      </c>
      <c r="C39" s="178" t="s">
        <v>896</v>
      </c>
      <c r="D39" s="178" t="s">
        <v>897</v>
      </c>
      <c r="E39" s="41" t="s">
        <v>708</v>
      </c>
      <c r="F39" s="41" t="s">
        <v>932</v>
      </c>
      <c r="G39" s="41">
        <v>0</v>
      </c>
      <c r="H39" s="66">
        <f t="shared" si="1"/>
        <v>24</v>
      </c>
      <c r="I39" s="149">
        <v>6</v>
      </c>
      <c r="J39" s="41">
        <v>6</v>
      </c>
      <c r="K39" s="41">
        <v>6</v>
      </c>
      <c r="L39" s="41">
        <v>6</v>
      </c>
      <c r="M39" s="178" t="s">
        <v>548</v>
      </c>
      <c r="N39" s="178" t="s">
        <v>549</v>
      </c>
      <c r="O39" s="178" t="s">
        <v>936</v>
      </c>
      <c r="P39" s="180">
        <f>SUMIF(PACC!B:B,B39,PACC!O:O)</f>
        <v>1200</v>
      </c>
    </row>
    <row r="40" spans="2:16" ht="60" customHeight="1">
      <c r="B40" s="179"/>
      <c r="C40" s="179"/>
      <c r="D40" s="179"/>
      <c r="E40" s="41" t="s">
        <v>767</v>
      </c>
      <c r="F40" s="41" t="s">
        <v>916</v>
      </c>
      <c r="G40" s="41">
        <v>0</v>
      </c>
      <c r="H40" s="66">
        <f t="shared" si="1"/>
        <v>200</v>
      </c>
      <c r="I40" s="149">
        <v>50</v>
      </c>
      <c r="J40" s="41">
        <v>50</v>
      </c>
      <c r="K40" s="41">
        <v>50</v>
      </c>
      <c r="L40" s="41">
        <v>50</v>
      </c>
      <c r="M40" s="179"/>
      <c r="N40" s="179"/>
      <c r="O40" s="179"/>
      <c r="P40" s="181">
        <f>SUMIF(PACC!B:B,B40,PACC!O:O)</f>
        <v>0</v>
      </c>
    </row>
    <row r="41" spans="2:16" ht="60" customHeight="1">
      <c r="B41" s="178" t="s">
        <v>930</v>
      </c>
      <c r="C41" s="178" t="s">
        <v>783</v>
      </c>
      <c r="D41" s="178" t="s">
        <v>784</v>
      </c>
      <c r="E41" s="41" t="s">
        <v>708</v>
      </c>
      <c r="F41" s="41" t="s">
        <v>932</v>
      </c>
      <c r="G41" s="41">
        <v>0</v>
      </c>
      <c r="H41" s="66">
        <f t="shared" si="1"/>
        <v>4</v>
      </c>
      <c r="I41" s="149">
        <v>1</v>
      </c>
      <c r="J41" s="41">
        <v>1</v>
      </c>
      <c r="K41" s="41">
        <v>1</v>
      </c>
      <c r="L41" s="41">
        <v>1</v>
      </c>
      <c r="M41" s="178" t="s">
        <v>548</v>
      </c>
      <c r="N41" s="178" t="s">
        <v>549</v>
      </c>
      <c r="O41" s="178" t="s">
        <v>936</v>
      </c>
      <c r="P41" s="180">
        <f>SUMIF(PACC!B:B,B41,PACC!O:O)</f>
        <v>30200</v>
      </c>
    </row>
    <row r="42" spans="2:16" ht="60" customHeight="1">
      <c r="B42" s="179"/>
      <c r="C42" s="179"/>
      <c r="D42" s="179"/>
      <c r="E42" s="41" t="s">
        <v>767</v>
      </c>
      <c r="F42" s="41" t="s">
        <v>916</v>
      </c>
      <c r="G42" s="41">
        <v>0</v>
      </c>
      <c r="H42" s="66">
        <f t="shared" si="1"/>
        <v>60</v>
      </c>
      <c r="I42" s="149">
        <v>15</v>
      </c>
      <c r="J42" s="41">
        <v>15</v>
      </c>
      <c r="K42" s="41">
        <v>15</v>
      </c>
      <c r="L42" s="41">
        <v>15</v>
      </c>
      <c r="M42" s="179"/>
      <c r="N42" s="179"/>
      <c r="O42" s="179"/>
      <c r="P42" s="181">
        <f>SUMIF(PACC!B:B,B42,PACC!O:O)</f>
        <v>0</v>
      </c>
    </row>
    <row r="43" spans="2:16" ht="45">
      <c r="B43" s="41" t="s">
        <v>931</v>
      </c>
      <c r="C43" s="41" t="s">
        <v>121</v>
      </c>
      <c r="D43" s="41" t="s">
        <v>122</v>
      </c>
      <c r="E43" s="41" t="s">
        <v>250</v>
      </c>
      <c r="F43" s="41" t="s">
        <v>129</v>
      </c>
      <c r="G43" s="41">
        <v>0</v>
      </c>
      <c r="H43" s="66">
        <f t="shared" si="1"/>
        <v>4</v>
      </c>
      <c r="I43" s="149">
        <v>1</v>
      </c>
      <c r="J43" s="41">
        <v>1</v>
      </c>
      <c r="K43" s="41">
        <v>1</v>
      </c>
      <c r="L43" s="41">
        <v>1</v>
      </c>
      <c r="M43" s="41" t="s">
        <v>141</v>
      </c>
      <c r="N43" s="41" t="s">
        <v>142</v>
      </c>
      <c r="O43" s="41" t="s">
        <v>43</v>
      </c>
      <c r="P43" s="42">
        <f>SUMIF(PACC!B:B,B43,PACC!O:O)</f>
        <v>234500</v>
      </c>
    </row>
    <row r="45" spans="2:16" ht="15.75" thickBot="1"/>
    <row r="46" spans="2:16" ht="15.75" thickTop="1">
      <c r="B46" s="185" t="s">
        <v>937</v>
      </c>
      <c r="C46" s="186"/>
      <c r="D46" s="186"/>
      <c r="E46" s="186"/>
      <c r="F46" s="186"/>
      <c r="G46" s="186"/>
      <c r="H46" s="186"/>
      <c r="I46" s="186"/>
      <c r="J46" s="186"/>
      <c r="K46" s="186"/>
      <c r="L46" s="186"/>
      <c r="M46" s="186"/>
      <c r="N46" s="186"/>
      <c r="O46" s="186"/>
      <c r="P46" s="187"/>
    </row>
    <row r="47" spans="2:16" ht="15.75" thickBot="1">
      <c r="B47" s="188"/>
      <c r="C47" s="189"/>
      <c r="D47" s="189"/>
      <c r="E47" s="189"/>
      <c r="F47" s="189"/>
      <c r="G47" s="189"/>
      <c r="H47" s="189"/>
      <c r="I47" s="189"/>
      <c r="J47" s="189"/>
      <c r="K47" s="189"/>
      <c r="L47" s="189"/>
      <c r="M47" s="189"/>
      <c r="N47" s="189"/>
      <c r="O47" s="189"/>
      <c r="P47" s="190"/>
    </row>
    <row r="48" spans="2:16" ht="21" thickTop="1" thickBot="1">
      <c r="B48" s="26"/>
      <c r="C48" s="26"/>
      <c r="D48" s="26"/>
      <c r="E48" s="27"/>
      <c r="F48" s="27"/>
      <c r="G48" s="27"/>
      <c r="H48" s="27"/>
      <c r="I48" s="27"/>
      <c r="J48" s="27"/>
      <c r="K48" s="27"/>
      <c r="L48" s="27"/>
      <c r="M48" s="27"/>
      <c r="N48" s="28"/>
      <c r="O48" s="27"/>
      <c r="P48" s="28"/>
    </row>
    <row r="49" spans="2:16" ht="40.5" thickTop="1" thickBot="1">
      <c r="B49" s="29" t="s">
        <v>93</v>
      </c>
      <c r="C49" s="182" t="s">
        <v>94</v>
      </c>
      <c r="D49" s="183"/>
      <c r="E49" s="183"/>
      <c r="F49" s="183"/>
      <c r="G49" s="183"/>
      <c r="H49" s="183"/>
      <c r="I49" s="183"/>
      <c r="J49" s="183"/>
      <c r="K49" s="183"/>
      <c r="L49" s="184"/>
      <c r="M49" s="182" t="s">
        <v>95</v>
      </c>
      <c r="N49" s="184"/>
      <c r="O49" s="144"/>
      <c r="P49" s="31" t="s">
        <v>96</v>
      </c>
    </row>
    <row r="50" spans="2:16" ht="59.25" thickTop="1">
      <c r="B50" s="33" t="s">
        <v>97</v>
      </c>
      <c r="C50" s="34" t="s">
        <v>113</v>
      </c>
      <c r="D50" s="34" t="s">
        <v>114</v>
      </c>
      <c r="E50" s="35" t="s">
        <v>98</v>
      </c>
      <c r="F50" s="35" t="s">
        <v>99</v>
      </c>
      <c r="G50" s="35" t="s">
        <v>1741</v>
      </c>
      <c r="H50" s="36" t="s">
        <v>100</v>
      </c>
      <c r="I50" s="148" t="s">
        <v>101</v>
      </c>
      <c r="J50" s="37" t="s">
        <v>102</v>
      </c>
      <c r="K50" s="37" t="s">
        <v>103</v>
      </c>
      <c r="L50" s="37" t="s">
        <v>104</v>
      </c>
      <c r="M50" s="38" t="s">
        <v>105</v>
      </c>
      <c r="N50" s="39" t="s">
        <v>106</v>
      </c>
      <c r="O50" s="36" t="s">
        <v>107</v>
      </c>
      <c r="P50" s="40" t="s">
        <v>108</v>
      </c>
    </row>
    <row r="51" spans="2:16" ht="46.5" customHeight="1">
      <c r="B51" s="220" t="s">
        <v>938</v>
      </c>
      <c r="C51" s="220" t="s">
        <v>939</v>
      </c>
      <c r="D51" s="220" t="s">
        <v>940</v>
      </c>
      <c r="E51" s="147" t="s">
        <v>708</v>
      </c>
      <c r="F51" s="147" t="s">
        <v>1751</v>
      </c>
      <c r="G51" s="147">
        <v>20</v>
      </c>
      <c r="H51" s="147">
        <v>24</v>
      </c>
      <c r="I51" s="149">
        <v>6</v>
      </c>
      <c r="J51" s="147">
        <v>3</v>
      </c>
      <c r="K51" s="147">
        <v>4</v>
      </c>
      <c r="L51" s="147">
        <v>3</v>
      </c>
      <c r="M51" s="220" t="s">
        <v>548</v>
      </c>
      <c r="N51" s="220" t="s">
        <v>549</v>
      </c>
      <c r="O51" s="220" t="s">
        <v>965</v>
      </c>
      <c r="P51" s="222">
        <v>86280</v>
      </c>
    </row>
    <row r="52" spans="2:16" ht="39" customHeight="1">
      <c r="B52" s="221"/>
      <c r="C52" s="221"/>
      <c r="D52" s="221"/>
      <c r="E52" s="141" t="s">
        <v>703</v>
      </c>
      <c r="F52" s="141" t="s">
        <v>950</v>
      </c>
      <c r="G52" s="141">
        <v>1</v>
      </c>
      <c r="H52" s="141">
        <f t="shared" ref="H52:H69" si="2">SUM(I52:L52)</f>
        <v>0</v>
      </c>
      <c r="I52" s="149">
        <v>0</v>
      </c>
      <c r="J52" s="141">
        <v>0</v>
      </c>
      <c r="K52" s="141">
        <v>0</v>
      </c>
      <c r="L52" s="141">
        <v>0</v>
      </c>
      <c r="M52" s="221"/>
      <c r="N52" s="221"/>
      <c r="O52" s="221"/>
      <c r="P52" s="223">
        <v>0</v>
      </c>
    </row>
    <row r="53" spans="2:16" ht="73.5" customHeight="1">
      <c r="B53" s="220" t="s">
        <v>942</v>
      </c>
      <c r="C53" s="220" t="s">
        <v>893</v>
      </c>
      <c r="D53" s="220" t="s">
        <v>894</v>
      </c>
      <c r="E53" s="147" t="s">
        <v>709</v>
      </c>
      <c r="F53" s="147" t="s">
        <v>1750</v>
      </c>
      <c r="G53" s="147">
        <v>45</v>
      </c>
      <c r="H53" s="147">
        <f t="shared" si="2"/>
        <v>40</v>
      </c>
      <c r="I53" s="149">
        <v>15</v>
      </c>
      <c r="J53" s="147">
        <v>15</v>
      </c>
      <c r="K53" s="147">
        <v>0</v>
      </c>
      <c r="L53" s="147">
        <v>10</v>
      </c>
      <c r="M53" s="220" t="s">
        <v>548</v>
      </c>
      <c r="N53" s="220" t="s">
        <v>549</v>
      </c>
      <c r="O53" s="220" t="s">
        <v>966</v>
      </c>
      <c r="P53" s="222">
        <v>21295</v>
      </c>
    </row>
    <row r="54" spans="2:16" ht="63.75" customHeight="1">
      <c r="B54" s="224"/>
      <c r="C54" s="224"/>
      <c r="D54" s="224"/>
      <c r="E54" s="147" t="s">
        <v>933</v>
      </c>
      <c r="F54" s="147" t="s">
        <v>951</v>
      </c>
      <c r="G54" s="147">
        <v>4</v>
      </c>
      <c r="H54" s="147">
        <f t="shared" si="2"/>
        <v>2</v>
      </c>
      <c r="I54" s="149">
        <v>2</v>
      </c>
      <c r="J54" s="147">
        <v>0</v>
      </c>
      <c r="K54" s="147">
        <v>0</v>
      </c>
      <c r="L54" s="147">
        <v>0</v>
      </c>
      <c r="M54" s="224"/>
      <c r="N54" s="224"/>
      <c r="O54" s="224"/>
      <c r="P54" s="225">
        <v>0</v>
      </c>
    </row>
    <row r="55" spans="2:16" ht="66" customHeight="1">
      <c r="B55" s="224"/>
      <c r="C55" s="224"/>
      <c r="D55" s="224"/>
      <c r="E55" s="147" t="s">
        <v>710</v>
      </c>
      <c r="F55" s="147" t="s">
        <v>952</v>
      </c>
      <c r="G55" s="147">
        <v>18</v>
      </c>
      <c r="H55" s="147">
        <f t="shared" si="2"/>
        <v>4</v>
      </c>
      <c r="I55" s="149">
        <v>4</v>
      </c>
      <c r="J55" s="147">
        <v>0</v>
      </c>
      <c r="K55" s="147">
        <v>0</v>
      </c>
      <c r="L55" s="147">
        <v>0</v>
      </c>
      <c r="M55" s="224"/>
      <c r="N55" s="224"/>
      <c r="O55" s="224"/>
      <c r="P55" s="225">
        <v>0</v>
      </c>
    </row>
    <row r="56" spans="2:16" ht="57" customHeight="1">
      <c r="B56" s="224"/>
      <c r="C56" s="224"/>
      <c r="D56" s="224"/>
      <c r="E56" s="67" t="s">
        <v>953</v>
      </c>
      <c r="F56" s="67" t="s">
        <v>954</v>
      </c>
      <c r="G56" s="67">
        <v>2</v>
      </c>
      <c r="H56" s="67">
        <f t="shared" si="2"/>
        <v>2</v>
      </c>
      <c r="I56" s="149">
        <v>0</v>
      </c>
      <c r="J56" s="67">
        <v>1</v>
      </c>
      <c r="K56" s="67">
        <v>0</v>
      </c>
      <c r="L56" s="67">
        <v>1</v>
      </c>
      <c r="M56" s="224"/>
      <c r="N56" s="224"/>
      <c r="O56" s="224"/>
      <c r="P56" s="225">
        <v>0</v>
      </c>
    </row>
    <row r="57" spans="2:16" ht="61.5" customHeight="1">
      <c r="B57" s="221"/>
      <c r="C57" s="221"/>
      <c r="D57" s="221"/>
      <c r="E57" s="67" t="s">
        <v>955</v>
      </c>
      <c r="F57" s="67" t="s">
        <v>956</v>
      </c>
      <c r="G57" s="67">
        <v>1</v>
      </c>
      <c r="H57" s="67">
        <f t="shared" si="2"/>
        <v>1</v>
      </c>
      <c r="I57" s="149">
        <v>0</v>
      </c>
      <c r="J57" s="67">
        <v>1</v>
      </c>
      <c r="K57" s="67">
        <v>0</v>
      </c>
      <c r="L57" s="67">
        <v>0</v>
      </c>
      <c r="M57" s="221"/>
      <c r="N57" s="221"/>
      <c r="O57" s="221"/>
      <c r="P57" s="223">
        <v>0</v>
      </c>
    </row>
    <row r="58" spans="2:16" ht="52.5" customHeight="1">
      <c r="B58" s="220" t="s">
        <v>943</v>
      </c>
      <c r="C58" s="220" t="s">
        <v>896</v>
      </c>
      <c r="D58" s="220" t="s">
        <v>897</v>
      </c>
      <c r="E58" s="147" t="s">
        <v>708</v>
      </c>
      <c r="F58" s="147" t="s">
        <v>1745</v>
      </c>
      <c r="G58" s="147">
        <v>24</v>
      </c>
      <c r="H58" s="147">
        <f t="shared" si="2"/>
        <v>14</v>
      </c>
      <c r="I58" s="149">
        <v>10</v>
      </c>
      <c r="J58" s="147">
        <v>2</v>
      </c>
      <c r="K58" s="147">
        <v>0</v>
      </c>
      <c r="L58" s="147">
        <v>2</v>
      </c>
      <c r="M58" s="220" t="s">
        <v>548</v>
      </c>
      <c r="N58" s="220" t="s">
        <v>549</v>
      </c>
      <c r="O58" s="220" t="s">
        <v>967</v>
      </c>
      <c r="P58" s="222">
        <v>48010</v>
      </c>
    </row>
    <row r="59" spans="2:16" ht="48.75" customHeight="1">
      <c r="B59" s="224"/>
      <c r="C59" s="224"/>
      <c r="D59" s="224"/>
      <c r="E59" s="141" t="s">
        <v>770</v>
      </c>
      <c r="F59" s="141" t="s">
        <v>958</v>
      </c>
      <c r="G59" s="141">
        <v>0</v>
      </c>
      <c r="H59" s="141">
        <v>2</v>
      </c>
      <c r="I59" s="141">
        <v>1</v>
      </c>
      <c r="J59" s="141">
        <v>0</v>
      </c>
      <c r="K59" s="141">
        <v>0</v>
      </c>
      <c r="L59" s="141">
        <v>0</v>
      </c>
      <c r="M59" s="224"/>
      <c r="N59" s="224"/>
      <c r="O59" s="224"/>
      <c r="P59" s="225">
        <v>0</v>
      </c>
    </row>
    <row r="60" spans="2:16" ht="60" customHeight="1">
      <c r="B60" s="221"/>
      <c r="C60" s="221"/>
      <c r="D60" s="221"/>
      <c r="E60" s="147" t="s">
        <v>959</v>
      </c>
      <c r="F60" s="147" t="s">
        <v>957</v>
      </c>
      <c r="G60" s="147">
        <v>1</v>
      </c>
      <c r="H60" s="147">
        <f t="shared" si="2"/>
        <v>2</v>
      </c>
      <c r="I60" s="149">
        <v>0</v>
      </c>
      <c r="J60" s="147">
        <v>0</v>
      </c>
      <c r="K60" s="147">
        <v>1</v>
      </c>
      <c r="L60" s="147">
        <v>1</v>
      </c>
      <c r="M60" s="221"/>
      <c r="N60" s="221"/>
      <c r="O60" s="221"/>
      <c r="P60" s="223">
        <v>0</v>
      </c>
    </row>
    <row r="61" spans="2:16" ht="60">
      <c r="B61" s="67" t="s">
        <v>944</v>
      </c>
      <c r="C61" s="67" t="s">
        <v>783</v>
      </c>
      <c r="D61" s="67" t="s">
        <v>784</v>
      </c>
      <c r="E61" s="141" t="s">
        <v>708</v>
      </c>
      <c r="F61" s="141" t="s">
        <v>1752</v>
      </c>
      <c r="G61" s="141">
        <v>24</v>
      </c>
      <c r="H61" s="141">
        <f t="shared" si="2"/>
        <v>7</v>
      </c>
      <c r="I61" s="149">
        <v>7</v>
      </c>
      <c r="J61" s="141">
        <v>0</v>
      </c>
      <c r="K61" s="141">
        <v>0</v>
      </c>
      <c r="L61" s="141">
        <v>0</v>
      </c>
      <c r="M61" s="67" t="s">
        <v>548</v>
      </c>
      <c r="N61" s="67" t="s">
        <v>549</v>
      </c>
      <c r="O61" s="67" t="s">
        <v>968</v>
      </c>
      <c r="P61" s="68">
        <v>7960</v>
      </c>
    </row>
    <row r="62" spans="2:16" ht="106.5" customHeight="1">
      <c r="B62" s="220" t="s">
        <v>945</v>
      </c>
      <c r="C62" s="220" t="s">
        <v>854</v>
      </c>
      <c r="D62" s="220" t="s">
        <v>855</v>
      </c>
      <c r="E62" s="141" t="s">
        <v>708</v>
      </c>
      <c r="F62" s="141" t="s">
        <v>1745</v>
      </c>
      <c r="G62" s="141">
        <v>4</v>
      </c>
      <c r="H62" s="141">
        <f t="shared" si="2"/>
        <v>0</v>
      </c>
      <c r="I62" s="149">
        <v>0</v>
      </c>
      <c r="J62" s="141">
        <v>0</v>
      </c>
      <c r="K62" s="141">
        <v>0</v>
      </c>
      <c r="L62" s="141">
        <v>0</v>
      </c>
      <c r="M62" s="220" t="s">
        <v>857</v>
      </c>
      <c r="N62" s="220" t="s">
        <v>858</v>
      </c>
      <c r="O62" s="220" t="s">
        <v>856</v>
      </c>
      <c r="P62" s="222">
        <v>8640</v>
      </c>
    </row>
    <row r="63" spans="2:16" ht="63.75" customHeight="1">
      <c r="B63" s="221"/>
      <c r="C63" s="221"/>
      <c r="D63" s="221"/>
      <c r="E63" s="141" t="s">
        <v>960</v>
      </c>
      <c r="F63" s="141" t="s">
        <v>961</v>
      </c>
      <c r="G63" s="141">
        <v>1</v>
      </c>
      <c r="H63" s="141">
        <f t="shared" si="2"/>
        <v>1</v>
      </c>
      <c r="I63" s="149">
        <v>1</v>
      </c>
      <c r="J63" s="141">
        <v>0</v>
      </c>
      <c r="K63" s="141">
        <v>0</v>
      </c>
      <c r="L63" s="141">
        <v>0</v>
      </c>
      <c r="M63" s="221"/>
      <c r="N63" s="221"/>
      <c r="O63" s="221"/>
      <c r="P63" s="223">
        <v>0</v>
      </c>
    </row>
    <row r="64" spans="2:16" ht="90">
      <c r="B64" s="67" t="s">
        <v>946</v>
      </c>
      <c r="C64" s="67" t="s">
        <v>789</v>
      </c>
      <c r="D64" s="67" t="s">
        <v>790</v>
      </c>
      <c r="E64" s="141" t="s">
        <v>962</v>
      </c>
      <c r="F64" s="141" t="s">
        <v>963</v>
      </c>
      <c r="G64" s="141">
        <v>12</v>
      </c>
      <c r="H64" s="141">
        <v>6</v>
      </c>
      <c r="I64" s="149">
        <v>6</v>
      </c>
      <c r="J64" s="141">
        <v>0</v>
      </c>
      <c r="K64" s="141">
        <v>0</v>
      </c>
      <c r="L64" s="141">
        <v>0</v>
      </c>
      <c r="M64" s="67" t="s">
        <v>802</v>
      </c>
      <c r="N64" s="67" t="s">
        <v>803</v>
      </c>
      <c r="O64" s="67" t="s">
        <v>969</v>
      </c>
      <c r="P64" s="68">
        <v>119200</v>
      </c>
    </row>
    <row r="65" spans="2:16" ht="75">
      <c r="B65" s="67" t="s">
        <v>947</v>
      </c>
      <c r="C65" s="67" t="s">
        <v>685</v>
      </c>
      <c r="D65" s="67" t="s">
        <v>686</v>
      </c>
      <c r="E65" s="147" t="s">
        <v>706</v>
      </c>
      <c r="F65" s="147" t="s">
        <v>964</v>
      </c>
      <c r="G65" s="147">
        <v>2</v>
      </c>
      <c r="H65" s="147">
        <v>1</v>
      </c>
      <c r="I65" s="149">
        <v>0</v>
      </c>
      <c r="J65" s="147">
        <v>0</v>
      </c>
      <c r="K65" s="147">
        <v>1</v>
      </c>
      <c r="L65" s="147">
        <v>0</v>
      </c>
      <c r="M65" s="67" t="s">
        <v>548</v>
      </c>
      <c r="N65" s="67" t="s">
        <v>549</v>
      </c>
      <c r="O65" s="67" t="s">
        <v>55</v>
      </c>
      <c r="P65" s="68">
        <v>19920</v>
      </c>
    </row>
    <row r="66" spans="2:16" ht="45">
      <c r="B66" s="67" t="s">
        <v>948</v>
      </c>
      <c r="C66" s="67" t="s">
        <v>121</v>
      </c>
      <c r="D66" s="67" t="s">
        <v>122</v>
      </c>
      <c r="E66" s="67" t="s">
        <v>129</v>
      </c>
      <c r="F66" s="67" t="s">
        <v>440</v>
      </c>
      <c r="G66" s="67">
        <v>0</v>
      </c>
      <c r="H66" s="67">
        <f t="shared" si="2"/>
        <v>4</v>
      </c>
      <c r="I66" s="149">
        <v>1</v>
      </c>
      <c r="J66" s="67">
        <v>1</v>
      </c>
      <c r="K66" s="67">
        <v>1</v>
      </c>
      <c r="L66" s="67">
        <v>1</v>
      </c>
      <c r="M66" s="67" t="s">
        <v>141</v>
      </c>
      <c r="N66" s="67" t="s">
        <v>142</v>
      </c>
      <c r="O66" s="67" t="s">
        <v>970</v>
      </c>
      <c r="P66" s="68">
        <v>358718</v>
      </c>
    </row>
    <row r="67" spans="2:16" ht="60">
      <c r="B67" s="67" t="s">
        <v>949</v>
      </c>
      <c r="C67" s="67" t="s">
        <v>906</v>
      </c>
      <c r="D67" s="67" t="s">
        <v>907</v>
      </c>
      <c r="E67" s="67" t="s">
        <v>919</v>
      </c>
      <c r="F67" s="67" t="s">
        <v>920</v>
      </c>
      <c r="G67" s="67">
        <v>0</v>
      </c>
      <c r="H67" s="67">
        <f t="shared" si="2"/>
        <v>1</v>
      </c>
      <c r="I67" s="149">
        <v>0</v>
      </c>
      <c r="J67" s="67">
        <v>0</v>
      </c>
      <c r="K67" s="67">
        <v>1</v>
      </c>
      <c r="L67" s="67">
        <v>0</v>
      </c>
      <c r="M67" s="67" t="s">
        <v>212</v>
      </c>
      <c r="N67" s="67"/>
      <c r="O67" s="67" t="s">
        <v>132</v>
      </c>
      <c r="P67" s="68">
        <v>4450</v>
      </c>
    </row>
    <row r="68" spans="2:16" ht="30" customHeight="1">
      <c r="B68" s="220" t="s">
        <v>941</v>
      </c>
      <c r="C68" s="220" t="s">
        <v>700</v>
      </c>
      <c r="D68" s="220" t="s">
        <v>701</v>
      </c>
      <c r="E68" s="67" t="s">
        <v>713</v>
      </c>
      <c r="F68" s="67" t="s">
        <v>740</v>
      </c>
      <c r="G68" s="67">
        <v>0</v>
      </c>
      <c r="H68" s="67">
        <f t="shared" si="2"/>
        <v>1</v>
      </c>
      <c r="I68" s="149">
        <v>1</v>
      </c>
      <c r="J68" s="67">
        <v>0</v>
      </c>
      <c r="K68" s="67">
        <v>0</v>
      </c>
      <c r="L68" s="67">
        <v>0</v>
      </c>
      <c r="M68" s="220" t="s">
        <v>725</v>
      </c>
      <c r="N68" s="220" t="s">
        <v>726</v>
      </c>
      <c r="O68" s="220" t="s">
        <v>924</v>
      </c>
      <c r="P68" s="220">
        <v>0</v>
      </c>
    </row>
    <row r="69" spans="2:16" ht="30">
      <c r="B69" s="221"/>
      <c r="C69" s="221"/>
      <c r="D69" s="221"/>
      <c r="E69" s="67" t="s">
        <v>715</v>
      </c>
      <c r="F69" s="67" t="s">
        <v>741</v>
      </c>
      <c r="G69" s="67">
        <v>0</v>
      </c>
      <c r="H69" s="67">
        <f t="shared" si="2"/>
        <v>100</v>
      </c>
      <c r="I69" s="149">
        <v>25</v>
      </c>
      <c r="J69" s="67">
        <v>25</v>
      </c>
      <c r="K69" s="67">
        <v>25</v>
      </c>
      <c r="L69" s="67">
        <v>25</v>
      </c>
      <c r="M69" s="221"/>
      <c r="N69" s="221"/>
      <c r="O69" s="221"/>
      <c r="P69" s="221">
        <v>0</v>
      </c>
    </row>
    <row r="70" spans="2:16">
      <c r="B70" s="152"/>
      <c r="C70" s="152"/>
      <c r="D70" s="152"/>
      <c r="E70" s="152"/>
      <c r="F70" s="152"/>
      <c r="G70" s="152"/>
      <c r="H70" s="152"/>
      <c r="I70" s="152"/>
      <c r="J70" s="152"/>
      <c r="K70" s="152"/>
      <c r="L70" s="152"/>
      <c r="M70" s="152"/>
      <c r="N70" s="152"/>
      <c r="O70" s="152"/>
      <c r="P70" s="152"/>
    </row>
    <row r="71" spans="2:16" ht="15.75" thickBot="1">
      <c r="B71" s="151"/>
      <c r="C71" s="151"/>
      <c r="D71" s="151"/>
      <c r="E71" s="151"/>
      <c r="F71" s="151"/>
      <c r="G71" s="151"/>
      <c r="H71" s="151"/>
      <c r="I71" s="151"/>
      <c r="J71" s="151"/>
      <c r="K71" s="151"/>
      <c r="L71" s="151"/>
      <c r="M71" s="151"/>
      <c r="N71" s="151"/>
      <c r="O71" s="151"/>
      <c r="P71" s="151"/>
    </row>
    <row r="72" spans="2:16" ht="15.75" thickTop="1">
      <c r="B72" s="185" t="s">
        <v>971</v>
      </c>
      <c r="C72" s="186"/>
      <c r="D72" s="186"/>
      <c r="E72" s="186"/>
      <c r="F72" s="186"/>
      <c r="G72" s="186"/>
      <c r="H72" s="186"/>
      <c r="I72" s="186"/>
      <c r="J72" s="186"/>
      <c r="K72" s="186"/>
      <c r="L72" s="186"/>
      <c r="M72" s="186"/>
      <c r="N72" s="186"/>
      <c r="O72" s="186"/>
      <c r="P72" s="187"/>
    </row>
    <row r="73" spans="2:16" ht="15.75" thickBot="1">
      <c r="B73" s="188"/>
      <c r="C73" s="189"/>
      <c r="D73" s="189"/>
      <c r="E73" s="189"/>
      <c r="F73" s="189"/>
      <c r="G73" s="189"/>
      <c r="H73" s="189"/>
      <c r="I73" s="189"/>
      <c r="J73" s="189"/>
      <c r="K73" s="189"/>
      <c r="L73" s="189"/>
      <c r="M73" s="189"/>
      <c r="N73" s="189"/>
      <c r="O73" s="189"/>
      <c r="P73" s="190"/>
    </row>
    <row r="74" spans="2:16" ht="21" thickTop="1" thickBot="1">
      <c r="B74" s="26"/>
      <c r="C74" s="26"/>
      <c r="D74" s="26"/>
      <c r="E74" s="27"/>
      <c r="F74" s="27"/>
      <c r="G74" s="27"/>
      <c r="H74" s="27"/>
      <c r="I74" s="27"/>
      <c r="J74" s="27"/>
      <c r="K74" s="27"/>
      <c r="L74" s="27"/>
      <c r="M74" s="27"/>
      <c r="N74" s="28"/>
      <c r="O74" s="27"/>
      <c r="P74" s="28"/>
    </row>
    <row r="75" spans="2:16" ht="40.5" thickTop="1" thickBot="1">
      <c r="B75" s="29" t="s">
        <v>93</v>
      </c>
      <c r="C75" s="182" t="s">
        <v>94</v>
      </c>
      <c r="D75" s="183"/>
      <c r="E75" s="183"/>
      <c r="F75" s="183"/>
      <c r="G75" s="183"/>
      <c r="H75" s="183"/>
      <c r="I75" s="183"/>
      <c r="J75" s="183"/>
      <c r="K75" s="183"/>
      <c r="L75" s="184"/>
      <c r="M75" s="182" t="s">
        <v>95</v>
      </c>
      <c r="N75" s="184"/>
      <c r="O75" s="30"/>
      <c r="P75" s="31" t="s">
        <v>96</v>
      </c>
    </row>
    <row r="76" spans="2:16" ht="59.25" thickTop="1">
      <c r="B76" s="33" t="s">
        <v>97</v>
      </c>
      <c r="C76" s="34" t="s">
        <v>113</v>
      </c>
      <c r="D76" s="34" t="s">
        <v>114</v>
      </c>
      <c r="E76" s="35" t="s">
        <v>98</v>
      </c>
      <c r="F76" s="35" t="s">
        <v>99</v>
      </c>
      <c r="G76" s="35" t="s">
        <v>1741</v>
      </c>
      <c r="H76" s="36" t="s">
        <v>100</v>
      </c>
      <c r="I76" s="148" t="s">
        <v>101</v>
      </c>
      <c r="J76" s="37" t="s">
        <v>102</v>
      </c>
      <c r="K76" s="37" t="s">
        <v>103</v>
      </c>
      <c r="L76" s="37" t="s">
        <v>104</v>
      </c>
      <c r="M76" s="38" t="s">
        <v>105</v>
      </c>
      <c r="N76" s="39" t="s">
        <v>106</v>
      </c>
      <c r="O76" s="36" t="s">
        <v>107</v>
      </c>
      <c r="P76" s="40" t="s">
        <v>108</v>
      </c>
    </row>
    <row r="77" spans="2:16" ht="60" customHeight="1">
      <c r="B77" s="178" t="s">
        <v>972</v>
      </c>
      <c r="C77" s="178" t="s">
        <v>939</v>
      </c>
      <c r="D77" s="178" t="s">
        <v>940</v>
      </c>
      <c r="E77" s="41" t="s">
        <v>708</v>
      </c>
      <c r="F77" s="41" t="s">
        <v>178</v>
      </c>
      <c r="G77" s="41">
        <v>16</v>
      </c>
      <c r="H77" s="66">
        <f t="shared" ref="H77:H89" si="3">SUM(I77:L77)</f>
        <v>16</v>
      </c>
      <c r="I77" s="149">
        <v>5</v>
      </c>
      <c r="J77" s="41">
        <v>4</v>
      </c>
      <c r="K77" s="41">
        <v>5</v>
      </c>
      <c r="L77" s="41">
        <v>2</v>
      </c>
      <c r="M77" s="178" t="s">
        <v>548</v>
      </c>
      <c r="N77" s="178" t="s">
        <v>549</v>
      </c>
      <c r="O77" s="41" t="s">
        <v>83</v>
      </c>
      <c r="P77" s="180">
        <f>SUMIF(PACC!B:B,B77,PACC!O:O)</f>
        <v>175760</v>
      </c>
    </row>
    <row r="78" spans="2:16" ht="60" customHeight="1">
      <c r="B78" s="191"/>
      <c r="C78" s="191"/>
      <c r="D78" s="191"/>
      <c r="E78" s="41" t="s">
        <v>839</v>
      </c>
      <c r="F78" s="41" t="s">
        <v>983</v>
      </c>
      <c r="G78" s="41">
        <v>0</v>
      </c>
      <c r="H78" s="66">
        <f t="shared" si="3"/>
        <v>6</v>
      </c>
      <c r="I78" s="149">
        <v>1</v>
      </c>
      <c r="J78" s="41">
        <v>2</v>
      </c>
      <c r="K78" s="41">
        <v>2</v>
      </c>
      <c r="L78" s="41">
        <v>1</v>
      </c>
      <c r="M78" s="191"/>
      <c r="N78" s="191"/>
      <c r="O78" s="41" t="s">
        <v>83</v>
      </c>
      <c r="P78" s="192">
        <f>SUMIF(PACC!B:B,B78,PACC!O:O)</f>
        <v>0</v>
      </c>
    </row>
    <row r="79" spans="2:16" ht="60" customHeight="1">
      <c r="B79" s="179"/>
      <c r="C79" s="179"/>
      <c r="D79" s="179"/>
      <c r="E79" s="41" t="s">
        <v>266</v>
      </c>
      <c r="F79" s="41" t="s">
        <v>984</v>
      </c>
      <c r="G79" s="41">
        <v>6</v>
      </c>
      <c r="H79" s="66">
        <f t="shared" si="3"/>
        <v>6</v>
      </c>
      <c r="I79" s="149">
        <v>3</v>
      </c>
      <c r="J79" s="41">
        <v>1</v>
      </c>
      <c r="K79" s="41">
        <v>1</v>
      </c>
      <c r="L79" s="41">
        <v>1</v>
      </c>
      <c r="M79" s="179"/>
      <c r="N79" s="179"/>
      <c r="O79" s="41" t="s">
        <v>83</v>
      </c>
      <c r="P79" s="181">
        <f>SUMIF(PACC!B:B,B79,PACC!O:O)</f>
        <v>0</v>
      </c>
    </row>
    <row r="80" spans="2:16" ht="60" customHeight="1">
      <c r="B80" s="178" t="s">
        <v>973</v>
      </c>
      <c r="C80" s="178" t="s">
        <v>893</v>
      </c>
      <c r="D80" s="178" t="s">
        <v>894</v>
      </c>
      <c r="E80" s="41" t="s">
        <v>708</v>
      </c>
      <c r="F80" s="41" t="s">
        <v>985</v>
      </c>
      <c r="G80" s="41">
        <v>44</v>
      </c>
      <c r="H80" s="66">
        <f t="shared" si="3"/>
        <v>44</v>
      </c>
      <c r="I80" s="149">
        <v>15</v>
      </c>
      <c r="J80" s="41">
        <v>15</v>
      </c>
      <c r="K80" s="41">
        <v>0</v>
      </c>
      <c r="L80" s="41">
        <v>14</v>
      </c>
      <c r="M80" s="178" t="s">
        <v>548</v>
      </c>
      <c r="N80" s="178" t="s">
        <v>549</v>
      </c>
      <c r="O80" s="178" t="s">
        <v>83</v>
      </c>
      <c r="P80" s="180">
        <f>SUMIF(PACC!B:B,B80,PACC!O:O)</f>
        <v>389865</v>
      </c>
    </row>
    <row r="81" spans="2:16" ht="60" customHeight="1">
      <c r="B81" s="191"/>
      <c r="C81" s="191"/>
      <c r="D81" s="191"/>
      <c r="E81" s="41" t="s">
        <v>986</v>
      </c>
      <c r="F81" s="41" t="s">
        <v>987</v>
      </c>
      <c r="G81" s="41">
        <v>4</v>
      </c>
      <c r="H81" s="66">
        <f t="shared" si="3"/>
        <v>4</v>
      </c>
      <c r="I81" s="149">
        <v>1</v>
      </c>
      <c r="J81" s="41">
        <v>1</v>
      </c>
      <c r="K81" s="41">
        <v>1</v>
      </c>
      <c r="L81" s="41">
        <v>1</v>
      </c>
      <c r="M81" s="191"/>
      <c r="N81" s="191"/>
      <c r="O81" s="191"/>
      <c r="P81" s="192">
        <f>SUMIF(PACC!B:B,B81,PACC!O:O)</f>
        <v>0</v>
      </c>
    </row>
    <row r="82" spans="2:16" ht="60" customHeight="1">
      <c r="B82" s="179"/>
      <c r="C82" s="179"/>
      <c r="D82" s="179"/>
      <c r="E82" s="41" t="s">
        <v>955</v>
      </c>
      <c r="F82" s="41" t="s">
        <v>984</v>
      </c>
      <c r="G82" s="41">
        <v>28</v>
      </c>
      <c r="H82" s="66">
        <f t="shared" si="3"/>
        <v>24</v>
      </c>
      <c r="I82" s="149">
        <v>10</v>
      </c>
      <c r="J82" s="41">
        <v>10</v>
      </c>
      <c r="K82" s="41">
        <v>0</v>
      </c>
      <c r="L82" s="41">
        <v>4</v>
      </c>
      <c r="M82" s="179"/>
      <c r="N82" s="179"/>
      <c r="O82" s="179"/>
      <c r="P82" s="181">
        <f>SUMIF(PACC!B:B,B82,PACC!O:O)</f>
        <v>0</v>
      </c>
    </row>
    <row r="83" spans="2:16" ht="60">
      <c r="B83" s="41" t="s">
        <v>974</v>
      </c>
      <c r="C83" s="41" t="s">
        <v>783</v>
      </c>
      <c r="D83" s="41" t="s">
        <v>784</v>
      </c>
      <c r="E83" s="41" t="s">
        <v>708</v>
      </c>
      <c r="F83" s="41" t="s">
        <v>984</v>
      </c>
      <c r="G83" s="41">
        <v>13</v>
      </c>
      <c r="H83" s="66">
        <f t="shared" si="3"/>
        <v>13</v>
      </c>
      <c r="I83" s="149">
        <v>5</v>
      </c>
      <c r="J83" s="41">
        <v>4</v>
      </c>
      <c r="K83" s="41">
        <v>4</v>
      </c>
      <c r="L83" s="41">
        <v>0</v>
      </c>
      <c r="M83" s="41" t="s">
        <v>548</v>
      </c>
      <c r="N83" s="41" t="s">
        <v>549</v>
      </c>
      <c r="O83" s="41" t="s">
        <v>83</v>
      </c>
      <c r="P83" s="42">
        <f>SUMIF(PACC!B:B,B83,PACC!O:O)</f>
        <v>832780</v>
      </c>
    </row>
    <row r="84" spans="2:16" ht="60">
      <c r="B84" s="41" t="s">
        <v>975</v>
      </c>
      <c r="C84" s="41" t="s">
        <v>896</v>
      </c>
      <c r="D84" s="41" t="s">
        <v>897</v>
      </c>
      <c r="E84" s="41" t="s">
        <v>708</v>
      </c>
      <c r="F84" s="41" t="s">
        <v>988</v>
      </c>
      <c r="G84" s="41">
        <v>20</v>
      </c>
      <c r="H84" s="66">
        <f t="shared" si="3"/>
        <v>20</v>
      </c>
      <c r="I84" s="149">
        <v>6</v>
      </c>
      <c r="J84" s="41">
        <v>4</v>
      </c>
      <c r="K84" s="41">
        <v>7</v>
      </c>
      <c r="L84" s="41">
        <v>3</v>
      </c>
      <c r="M84" s="41" t="s">
        <v>548</v>
      </c>
      <c r="N84" s="41" t="s">
        <v>549</v>
      </c>
      <c r="O84" s="41" t="s">
        <v>83</v>
      </c>
      <c r="P84" s="42">
        <f>SUMIF(PACC!B:B,B84,PACC!O:O)</f>
        <v>541518</v>
      </c>
    </row>
    <row r="85" spans="2:16" ht="75">
      <c r="B85" s="41" t="s">
        <v>976</v>
      </c>
      <c r="C85" s="41" t="s">
        <v>241</v>
      </c>
      <c r="D85" s="41" t="s">
        <v>242</v>
      </c>
      <c r="E85" s="41" t="s">
        <v>989</v>
      </c>
      <c r="F85" s="41" t="s">
        <v>990</v>
      </c>
      <c r="G85" s="41">
        <v>8</v>
      </c>
      <c r="H85" s="66">
        <f t="shared" si="3"/>
        <v>8</v>
      </c>
      <c r="I85" s="149">
        <v>3</v>
      </c>
      <c r="J85" s="41">
        <v>2</v>
      </c>
      <c r="K85" s="41">
        <v>3</v>
      </c>
      <c r="L85" s="41">
        <v>0</v>
      </c>
      <c r="M85" s="41" t="s">
        <v>992</v>
      </c>
      <c r="N85" s="41" t="s">
        <v>993</v>
      </c>
      <c r="O85" s="41" t="s">
        <v>83</v>
      </c>
      <c r="P85" s="42">
        <f>SUMIF(PACC!B:B,B85,PACC!O:O)</f>
        <v>328000</v>
      </c>
    </row>
    <row r="86" spans="2:16" ht="105" customHeight="1">
      <c r="B86" s="178" t="s">
        <v>977</v>
      </c>
      <c r="C86" s="178" t="s">
        <v>978</v>
      </c>
      <c r="D86" s="178" t="s">
        <v>979</v>
      </c>
      <c r="E86" s="41" t="s">
        <v>708</v>
      </c>
      <c r="F86" s="41" t="s">
        <v>991</v>
      </c>
      <c r="G86" s="41">
        <v>6</v>
      </c>
      <c r="H86" s="66">
        <f t="shared" si="3"/>
        <v>6</v>
      </c>
      <c r="I86" s="149">
        <v>2</v>
      </c>
      <c r="J86" s="41">
        <v>1</v>
      </c>
      <c r="K86" s="41">
        <v>2</v>
      </c>
      <c r="L86" s="41">
        <v>1</v>
      </c>
      <c r="M86" s="178" t="s">
        <v>857</v>
      </c>
      <c r="N86" s="178" t="s">
        <v>858</v>
      </c>
      <c r="O86" s="178" t="s">
        <v>83</v>
      </c>
      <c r="P86" s="178">
        <f>SUMIF(PACC!B:B,B86,PACC!O:O)</f>
        <v>0</v>
      </c>
    </row>
    <row r="87" spans="2:16" ht="60">
      <c r="B87" s="179"/>
      <c r="C87" s="179"/>
      <c r="D87" s="179"/>
      <c r="E87" s="41" t="s">
        <v>814</v>
      </c>
      <c r="F87" s="41" t="s">
        <v>983</v>
      </c>
      <c r="G87" s="41">
        <v>4</v>
      </c>
      <c r="H87" s="66">
        <f t="shared" si="3"/>
        <v>4</v>
      </c>
      <c r="I87" s="149">
        <v>1</v>
      </c>
      <c r="J87" s="41">
        <v>1</v>
      </c>
      <c r="K87" s="41">
        <v>1</v>
      </c>
      <c r="L87" s="41">
        <v>1</v>
      </c>
      <c r="M87" s="179"/>
      <c r="N87" s="179"/>
      <c r="O87" s="179"/>
      <c r="P87" s="179">
        <f>SUMIF(PACC!B:B,B87,PACC!O:O)</f>
        <v>0</v>
      </c>
    </row>
    <row r="88" spans="2:16" ht="45">
      <c r="B88" s="41" t="s">
        <v>980</v>
      </c>
      <c r="C88" s="41" t="s">
        <v>121</v>
      </c>
      <c r="D88" s="41" t="s">
        <v>981</v>
      </c>
      <c r="E88" s="41" t="s">
        <v>129</v>
      </c>
      <c r="F88" s="41" t="s">
        <v>318</v>
      </c>
      <c r="G88" s="41">
        <v>0</v>
      </c>
      <c r="H88" s="66">
        <f t="shared" si="3"/>
        <v>4</v>
      </c>
      <c r="I88" s="149">
        <v>1</v>
      </c>
      <c r="J88" s="41">
        <v>1</v>
      </c>
      <c r="K88" s="41">
        <v>1</v>
      </c>
      <c r="L88" s="41">
        <v>1</v>
      </c>
      <c r="M88" s="41" t="s">
        <v>141</v>
      </c>
      <c r="N88" s="41" t="s">
        <v>142</v>
      </c>
      <c r="O88" s="41" t="s">
        <v>83</v>
      </c>
      <c r="P88" s="42">
        <f>SUMIF(PACC!B:B,B88,PACC!O:O)</f>
        <v>503500</v>
      </c>
    </row>
    <row r="89" spans="2:16" ht="60">
      <c r="B89" s="41" t="s">
        <v>982</v>
      </c>
      <c r="C89" s="41" t="s">
        <v>906</v>
      </c>
      <c r="D89" s="41" t="s">
        <v>907</v>
      </c>
      <c r="E89" s="41" t="s">
        <v>919</v>
      </c>
      <c r="F89" s="41" t="s">
        <v>920</v>
      </c>
      <c r="G89" s="41">
        <v>0</v>
      </c>
      <c r="H89" s="66">
        <f t="shared" si="3"/>
        <v>1</v>
      </c>
      <c r="I89" s="149">
        <v>0</v>
      </c>
      <c r="J89" s="41">
        <v>0</v>
      </c>
      <c r="K89" s="41">
        <v>1</v>
      </c>
      <c r="L89" s="41">
        <v>0</v>
      </c>
      <c r="M89" s="137" t="s">
        <v>804</v>
      </c>
      <c r="N89" s="137" t="s">
        <v>805</v>
      </c>
      <c r="O89" s="41" t="s">
        <v>132</v>
      </c>
      <c r="P89" s="42">
        <f>SUMIF(PACC!B:B,B89,PACC!O:O)</f>
        <v>10400</v>
      </c>
    </row>
    <row r="91" spans="2:16" ht="15.75" thickBot="1"/>
    <row r="92" spans="2:16" ht="15.75" thickTop="1">
      <c r="B92" s="185" t="s">
        <v>994</v>
      </c>
      <c r="C92" s="186"/>
      <c r="D92" s="186"/>
      <c r="E92" s="186"/>
      <c r="F92" s="186"/>
      <c r="G92" s="186"/>
      <c r="H92" s="186"/>
      <c r="I92" s="186"/>
      <c r="J92" s="186"/>
      <c r="K92" s="186"/>
      <c r="L92" s="186"/>
      <c r="M92" s="186"/>
      <c r="N92" s="186"/>
      <c r="O92" s="186"/>
      <c r="P92" s="187"/>
    </row>
    <row r="93" spans="2:16" ht="15.75" thickBot="1">
      <c r="B93" s="188"/>
      <c r="C93" s="189"/>
      <c r="D93" s="189"/>
      <c r="E93" s="189"/>
      <c r="F93" s="189"/>
      <c r="G93" s="189"/>
      <c r="H93" s="189"/>
      <c r="I93" s="189"/>
      <c r="J93" s="189"/>
      <c r="K93" s="189"/>
      <c r="L93" s="189"/>
      <c r="M93" s="189"/>
      <c r="N93" s="189"/>
      <c r="O93" s="189"/>
      <c r="P93" s="190"/>
    </row>
    <row r="94" spans="2:16" ht="21" thickTop="1" thickBot="1">
      <c r="B94" s="26"/>
      <c r="C94" s="26"/>
      <c r="D94" s="26"/>
      <c r="E94" s="27"/>
      <c r="F94" s="27"/>
      <c r="G94" s="27"/>
      <c r="H94" s="27"/>
      <c r="I94" s="27"/>
      <c r="J94" s="27"/>
      <c r="K94" s="27"/>
      <c r="L94" s="27"/>
      <c r="M94" s="27"/>
      <c r="N94" s="28"/>
      <c r="O94" s="27"/>
      <c r="P94" s="28"/>
    </row>
    <row r="95" spans="2:16" ht="40.5" thickTop="1" thickBot="1">
      <c r="B95" s="29" t="s">
        <v>93</v>
      </c>
      <c r="C95" s="182" t="s">
        <v>94</v>
      </c>
      <c r="D95" s="183"/>
      <c r="E95" s="183"/>
      <c r="F95" s="183"/>
      <c r="G95" s="183"/>
      <c r="H95" s="183"/>
      <c r="I95" s="183"/>
      <c r="J95" s="183"/>
      <c r="K95" s="183"/>
      <c r="L95" s="184"/>
      <c r="M95" s="182" t="s">
        <v>95</v>
      </c>
      <c r="N95" s="184"/>
      <c r="O95" s="30"/>
      <c r="P95" s="31" t="s">
        <v>96</v>
      </c>
    </row>
    <row r="96" spans="2:16" ht="59.25" thickTop="1">
      <c r="B96" s="33" t="s">
        <v>97</v>
      </c>
      <c r="C96" s="34" t="s">
        <v>113</v>
      </c>
      <c r="D96" s="34" t="s">
        <v>114</v>
      </c>
      <c r="E96" s="35" t="s">
        <v>98</v>
      </c>
      <c r="F96" s="35" t="s">
        <v>99</v>
      </c>
      <c r="G96" s="35" t="s">
        <v>1741</v>
      </c>
      <c r="H96" s="36" t="s">
        <v>100</v>
      </c>
      <c r="I96" s="148" t="s">
        <v>101</v>
      </c>
      <c r="J96" s="37" t="s">
        <v>102</v>
      </c>
      <c r="K96" s="37" t="s">
        <v>103</v>
      </c>
      <c r="L96" s="37" t="s">
        <v>104</v>
      </c>
      <c r="M96" s="38" t="s">
        <v>105</v>
      </c>
      <c r="N96" s="39" t="s">
        <v>106</v>
      </c>
      <c r="O96" s="36" t="s">
        <v>107</v>
      </c>
      <c r="P96" s="40" t="s">
        <v>108</v>
      </c>
    </row>
    <row r="97" spans="2:16" ht="60" customHeight="1">
      <c r="B97" s="178" t="s">
        <v>995</v>
      </c>
      <c r="C97" s="178" t="s">
        <v>890</v>
      </c>
      <c r="D97" s="178" t="s">
        <v>897</v>
      </c>
      <c r="E97" s="41" t="s">
        <v>708</v>
      </c>
      <c r="F97" s="41" t="s">
        <v>178</v>
      </c>
      <c r="G97" s="41">
        <v>8</v>
      </c>
      <c r="H97" s="66">
        <f t="shared" ref="H97:H111" si="4">SUM(I97:L97)</f>
        <v>8</v>
      </c>
      <c r="I97" s="149">
        <v>2</v>
      </c>
      <c r="J97" s="41">
        <v>2</v>
      </c>
      <c r="K97" s="41">
        <v>2</v>
      </c>
      <c r="L97" s="41">
        <v>2</v>
      </c>
      <c r="M97" s="178" t="s">
        <v>548</v>
      </c>
      <c r="N97" s="178" t="s">
        <v>549</v>
      </c>
      <c r="O97" s="178" t="s">
        <v>1007</v>
      </c>
      <c r="P97" s="180">
        <f>SUMIF(PACC!B:B,B97,PACC!O:O)</f>
        <v>20150</v>
      </c>
    </row>
    <row r="98" spans="2:16" ht="60" customHeight="1">
      <c r="B98" s="179"/>
      <c r="C98" s="179"/>
      <c r="D98" s="179"/>
      <c r="E98" s="41" t="s">
        <v>767</v>
      </c>
      <c r="F98" s="41" t="s">
        <v>1756</v>
      </c>
      <c r="G98" s="41">
        <v>100</v>
      </c>
      <c r="H98" s="66">
        <f t="shared" si="4"/>
        <v>100</v>
      </c>
      <c r="I98" s="149">
        <v>25</v>
      </c>
      <c r="J98" s="41">
        <v>25</v>
      </c>
      <c r="K98" s="41">
        <v>25</v>
      </c>
      <c r="L98" s="41">
        <v>25</v>
      </c>
      <c r="M98" s="179"/>
      <c r="N98" s="179"/>
      <c r="O98" s="179"/>
      <c r="P98" s="181">
        <f>SUMIF(PACC!B:B,B98,PACC!O:O)</f>
        <v>0</v>
      </c>
    </row>
    <row r="99" spans="2:16" ht="60" customHeight="1">
      <c r="B99" s="178" t="s">
        <v>996</v>
      </c>
      <c r="C99" s="178" t="s">
        <v>893</v>
      </c>
      <c r="D99" s="178" t="s">
        <v>894</v>
      </c>
      <c r="E99" s="41" t="s">
        <v>709</v>
      </c>
      <c r="F99" s="41" t="s">
        <v>178</v>
      </c>
      <c r="G99" s="41">
        <v>56</v>
      </c>
      <c r="H99" s="66">
        <f t="shared" si="4"/>
        <v>56</v>
      </c>
      <c r="I99" s="149">
        <v>21</v>
      </c>
      <c r="J99" s="41">
        <v>16</v>
      </c>
      <c r="K99" s="41">
        <v>7</v>
      </c>
      <c r="L99" s="41">
        <v>12</v>
      </c>
      <c r="M99" s="178" t="s">
        <v>548</v>
      </c>
      <c r="N99" s="178" t="s">
        <v>549</v>
      </c>
      <c r="O99" s="178" t="s">
        <v>1007</v>
      </c>
      <c r="P99" s="180">
        <f>SUMIF(PACC!B:B,B99,PACC!O:O)</f>
        <v>5000</v>
      </c>
    </row>
    <row r="100" spans="2:16" ht="60" customHeight="1">
      <c r="B100" s="191"/>
      <c r="C100" s="191"/>
      <c r="D100" s="191"/>
      <c r="E100" s="41" t="s">
        <v>1004</v>
      </c>
      <c r="F100" s="41" t="s">
        <v>1005</v>
      </c>
      <c r="G100" s="41">
        <v>2</v>
      </c>
      <c r="H100" s="66">
        <f t="shared" si="4"/>
        <v>2</v>
      </c>
      <c r="I100" s="149">
        <v>0</v>
      </c>
      <c r="J100" s="41">
        <v>1</v>
      </c>
      <c r="K100" s="41">
        <v>0</v>
      </c>
      <c r="L100" s="41">
        <v>1</v>
      </c>
      <c r="M100" s="191"/>
      <c r="N100" s="191"/>
      <c r="O100" s="191"/>
      <c r="P100" s="192">
        <f>SUMIF(PACC!B:B,B100,PACC!O:O)</f>
        <v>0</v>
      </c>
    </row>
    <row r="101" spans="2:16" ht="60" customHeight="1">
      <c r="B101" s="191"/>
      <c r="C101" s="191"/>
      <c r="D101" s="191"/>
      <c r="E101" s="41" t="s">
        <v>935</v>
      </c>
      <c r="F101" s="41" t="s">
        <v>1003</v>
      </c>
      <c r="G101" s="41">
        <v>100</v>
      </c>
      <c r="H101" s="66">
        <f t="shared" si="4"/>
        <v>100</v>
      </c>
      <c r="I101" s="149">
        <v>0</v>
      </c>
      <c r="J101" s="41">
        <v>50</v>
      </c>
      <c r="K101" s="41">
        <v>0</v>
      </c>
      <c r="L101" s="41">
        <v>50</v>
      </c>
      <c r="M101" s="191"/>
      <c r="N101" s="191"/>
      <c r="O101" s="191"/>
      <c r="P101" s="192">
        <f>SUMIF(PACC!B:B,B101,PACC!O:O)</f>
        <v>0</v>
      </c>
    </row>
    <row r="102" spans="2:16" ht="60" customHeight="1">
      <c r="B102" s="179"/>
      <c r="C102" s="179"/>
      <c r="D102" s="179"/>
      <c r="E102" s="41" t="s">
        <v>986</v>
      </c>
      <c r="F102" s="41" t="s">
        <v>918</v>
      </c>
      <c r="G102" s="41">
        <v>16</v>
      </c>
      <c r="H102" s="66">
        <f t="shared" si="4"/>
        <v>16</v>
      </c>
      <c r="I102" s="149">
        <v>4</v>
      </c>
      <c r="J102" s="41">
        <v>4</v>
      </c>
      <c r="K102" s="41">
        <v>4</v>
      </c>
      <c r="L102" s="41">
        <v>4</v>
      </c>
      <c r="M102" s="179"/>
      <c r="N102" s="179"/>
      <c r="O102" s="179"/>
      <c r="P102" s="181">
        <f>SUMIF(PACC!B:B,B102,PACC!O:O)</f>
        <v>0</v>
      </c>
    </row>
    <row r="103" spans="2:16" ht="60" customHeight="1">
      <c r="B103" s="178" t="s">
        <v>997</v>
      </c>
      <c r="C103" s="178" t="s">
        <v>896</v>
      </c>
      <c r="D103" s="178" t="s">
        <v>897</v>
      </c>
      <c r="E103" s="41" t="s">
        <v>708</v>
      </c>
      <c r="F103" s="41" t="s">
        <v>178</v>
      </c>
      <c r="G103" s="41">
        <v>8</v>
      </c>
      <c r="H103" s="66">
        <f t="shared" si="4"/>
        <v>8</v>
      </c>
      <c r="I103" s="149">
        <v>2</v>
      </c>
      <c r="J103" s="41">
        <v>2</v>
      </c>
      <c r="K103" s="41">
        <v>2</v>
      </c>
      <c r="L103" s="41">
        <v>2</v>
      </c>
      <c r="M103" s="178" t="s">
        <v>548</v>
      </c>
      <c r="N103" s="178" t="s">
        <v>549</v>
      </c>
      <c r="O103" s="178" t="s">
        <v>1008</v>
      </c>
      <c r="P103" s="180">
        <f>SUMIF(PACC!B:B,B103,PACC!O:O)</f>
        <v>11760</v>
      </c>
    </row>
    <row r="104" spans="2:16" ht="60" customHeight="1">
      <c r="B104" s="179"/>
      <c r="C104" s="179"/>
      <c r="D104" s="179"/>
      <c r="E104" s="41" t="s">
        <v>767</v>
      </c>
      <c r="F104" s="41" t="s">
        <v>178</v>
      </c>
      <c r="G104" s="41">
        <v>100</v>
      </c>
      <c r="H104" s="66">
        <f t="shared" si="4"/>
        <v>100</v>
      </c>
      <c r="I104" s="149">
        <v>25</v>
      </c>
      <c r="J104" s="41">
        <v>25</v>
      </c>
      <c r="K104" s="41">
        <v>25</v>
      </c>
      <c r="L104" s="41">
        <v>25</v>
      </c>
      <c r="M104" s="179"/>
      <c r="N104" s="179"/>
      <c r="O104" s="179"/>
      <c r="P104" s="181">
        <f>SUMIF(PACC!B:B,B104,PACC!O:O)</f>
        <v>0</v>
      </c>
    </row>
    <row r="105" spans="2:16" ht="60" customHeight="1">
      <c r="B105" s="178" t="s">
        <v>998</v>
      </c>
      <c r="C105" s="178" t="s">
        <v>783</v>
      </c>
      <c r="D105" s="178" t="s">
        <v>784</v>
      </c>
      <c r="E105" s="41" t="s">
        <v>1006</v>
      </c>
      <c r="F105" s="41" t="s">
        <v>178</v>
      </c>
      <c r="G105" s="41">
        <v>0</v>
      </c>
      <c r="H105" s="66">
        <f t="shared" si="4"/>
        <v>16</v>
      </c>
      <c r="I105" s="149">
        <v>4</v>
      </c>
      <c r="J105" s="41">
        <v>4</v>
      </c>
      <c r="K105" s="41">
        <v>4</v>
      </c>
      <c r="L105" s="41">
        <v>4</v>
      </c>
      <c r="M105" s="178" t="s">
        <v>548</v>
      </c>
      <c r="N105" s="178" t="s">
        <v>549</v>
      </c>
      <c r="O105" s="178" t="s">
        <v>1009</v>
      </c>
      <c r="P105" s="180">
        <f>SUMIF(PACC!B:B,B105,PACC!O:O)</f>
        <v>6720</v>
      </c>
    </row>
    <row r="106" spans="2:16" ht="60" customHeight="1">
      <c r="B106" s="179"/>
      <c r="C106" s="179"/>
      <c r="D106" s="179"/>
      <c r="E106" s="41" t="s">
        <v>767</v>
      </c>
      <c r="F106" s="41" t="s">
        <v>178</v>
      </c>
      <c r="G106" s="41">
        <v>100</v>
      </c>
      <c r="H106" s="66">
        <f t="shared" si="4"/>
        <v>100</v>
      </c>
      <c r="I106" s="149">
        <v>25</v>
      </c>
      <c r="J106" s="41">
        <v>25</v>
      </c>
      <c r="K106" s="41">
        <v>25</v>
      </c>
      <c r="L106" s="41">
        <v>25</v>
      </c>
      <c r="M106" s="179"/>
      <c r="N106" s="179"/>
      <c r="O106" s="179"/>
      <c r="P106" s="181">
        <f>SUMIF(PACC!B:B,B106,PACC!O:O)</f>
        <v>0</v>
      </c>
    </row>
    <row r="107" spans="2:16" ht="75" customHeight="1">
      <c r="B107" s="178" t="s">
        <v>999</v>
      </c>
      <c r="C107" s="178" t="s">
        <v>700</v>
      </c>
      <c r="D107" s="178" t="s">
        <v>701</v>
      </c>
      <c r="E107" s="41" t="s">
        <v>713</v>
      </c>
      <c r="F107" s="41" t="s">
        <v>740</v>
      </c>
      <c r="G107" s="41">
        <v>0</v>
      </c>
      <c r="H107" s="66">
        <f t="shared" si="4"/>
        <v>1</v>
      </c>
      <c r="I107" s="149">
        <v>1</v>
      </c>
      <c r="J107" s="41">
        <v>0</v>
      </c>
      <c r="K107" s="41">
        <v>0</v>
      </c>
      <c r="L107" s="41">
        <v>0</v>
      </c>
      <c r="M107" s="178" t="s">
        <v>725</v>
      </c>
      <c r="N107" s="178" t="s">
        <v>726</v>
      </c>
      <c r="O107" s="178" t="s">
        <v>924</v>
      </c>
      <c r="P107" s="180">
        <f>SUMIF(PACC!B:B,B107,PACC!O:O)</f>
        <v>77010</v>
      </c>
    </row>
    <row r="108" spans="2:16" ht="30">
      <c r="B108" s="179"/>
      <c r="C108" s="179"/>
      <c r="D108" s="179"/>
      <c r="E108" s="41" t="s">
        <v>715</v>
      </c>
      <c r="F108" s="41" t="s">
        <v>741</v>
      </c>
      <c r="G108" s="41">
        <v>0</v>
      </c>
      <c r="H108" s="66">
        <f t="shared" si="4"/>
        <v>100</v>
      </c>
      <c r="I108" s="149">
        <v>25</v>
      </c>
      <c r="J108" s="41">
        <v>25</v>
      </c>
      <c r="K108" s="41">
        <v>25</v>
      </c>
      <c r="L108" s="41">
        <v>25</v>
      </c>
      <c r="M108" s="179"/>
      <c r="N108" s="179"/>
      <c r="O108" s="179"/>
      <c r="P108" s="181">
        <f>SUMIF(PACC!B:B,B108,PACC!O:O)</f>
        <v>0</v>
      </c>
    </row>
    <row r="109" spans="2:16" ht="75">
      <c r="B109" s="41" t="s">
        <v>1000</v>
      </c>
      <c r="C109" s="41" t="s">
        <v>241</v>
      </c>
      <c r="D109" s="41" t="s">
        <v>242</v>
      </c>
      <c r="E109" s="41" t="s">
        <v>989</v>
      </c>
      <c r="F109" s="41" t="s">
        <v>178</v>
      </c>
      <c r="G109" s="41">
        <v>0</v>
      </c>
      <c r="H109" s="66">
        <f t="shared" si="4"/>
        <v>4</v>
      </c>
      <c r="I109" s="149">
        <v>1</v>
      </c>
      <c r="J109" s="41">
        <v>1</v>
      </c>
      <c r="K109" s="41">
        <v>1</v>
      </c>
      <c r="L109" s="41">
        <v>1</v>
      </c>
      <c r="M109" s="41" t="s">
        <v>992</v>
      </c>
      <c r="N109" s="41" t="s">
        <v>993</v>
      </c>
      <c r="O109" s="41" t="s">
        <v>1010</v>
      </c>
      <c r="P109" s="41">
        <f>SUMIF(PACC!B:B,B109,PACC!O:O)</f>
        <v>0</v>
      </c>
    </row>
    <row r="110" spans="2:16" ht="45">
      <c r="B110" s="41" t="s">
        <v>1001</v>
      </c>
      <c r="C110" s="41" t="s">
        <v>121</v>
      </c>
      <c r="D110" s="41" t="s">
        <v>122</v>
      </c>
      <c r="E110" s="41" t="s">
        <v>129</v>
      </c>
      <c r="F110" s="41" t="s">
        <v>130</v>
      </c>
      <c r="G110" s="41">
        <v>4</v>
      </c>
      <c r="H110" s="66">
        <f t="shared" si="4"/>
        <v>4</v>
      </c>
      <c r="I110" s="149">
        <v>1</v>
      </c>
      <c r="J110" s="41">
        <v>1</v>
      </c>
      <c r="K110" s="41">
        <v>1</v>
      </c>
      <c r="L110" s="41">
        <v>1</v>
      </c>
      <c r="M110" s="41" t="s">
        <v>141</v>
      </c>
      <c r="N110" s="41" t="s">
        <v>142</v>
      </c>
      <c r="O110" s="41" t="s">
        <v>43</v>
      </c>
      <c r="P110" s="42">
        <f>SUMIF(PACC!B:B,B110,PACC!O:O)</f>
        <v>494818</v>
      </c>
    </row>
    <row r="111" spans="2:16" ht="60">
      <c r="B111" s="41" t="s">
        <v>1002</v>
      </c>
      <c r="C111" s="41" t="s">
        <v>906</v>
      </c>
      <c r="D111" s="41" t="s">
        <v>907</v>
      </c>
      <c r="E111" s="41" t="s">
        <v>919</v>
      </c>
      <c r="F111" s="41" t="s">
        <v>920</v>
      </c>
      <c r="G111" s="41">
        <v>0</v>
      </c>
      <c r="H111" s="66">
        <f t="shared" si="4"/>
        <v>1</v>
      </c>
      <c r="I111" s="149">
        <v>0</v>
      </c>
      <c r="J111" s="41">
        <v>0</v>
      </c>
      <c r="K111" s="41">
        <v>1</v>
      </c>
      <c r="L111" s="41">
        <v>0</v>
      </c>
      <c r="M111" s="137" t="s">
        <v>804</v>
      </c>
      <c r="N111" s="137" t="s">
        <v>805</v>
      </c>
      <c r="O111" s="41" t="s">
        <v>132</v>
      </c>
      <c r="P111" s="42">
        <f>SUMIF(PACC!B:B,B111,PACC!O:O)</f>
        <v>600</v>
      </c>
    </row>
    <row r="113" spans="2:16" ht="15.75" thickBot="1"/>
    <row r="114" spans="2:16" ht="15.75" thickTop="1">
      <c r="B114" s="185" t="s">
        <v>1011</v>
      </c>
      <c r="C114" s="186"/>
      <c r="D114" s="186"/>
      <c r="E114" s="186"/>
      <c r="F114" s="186"/>
      <c r="G114" s="186"/>
      <c r="H114" s="186"/>
      <c r="I114" s="186"/>
      <c r="J114" s="186"/>
      <c r="K114" s="186"/>
      <c r="L114" s="186"/>
      <c r="M114" s="186"/>
      <c r="N114" s="186"/>
      <c r="O114" s="186"/>
      <c r="P114" s="187"/>
    </row>
    <row r="115" spans="2:16" ht="15.75" thickBot="1">
      <c r="B115" s="188"/>
      <c r="C115" s="189"/>
      <c r="D115" s="189"/>
      <c r="E115" s="189"/>
      <c r="F115" s="189"/>
      <c r="G115" s="189"/>
      <c r="H115" s="189"/>
      <c r="I115" s="189"/>
      <c r="J115" s="189"/>
      <c r="K115" s="189"/>
      <c r="L115" s="189"/>
      <c r="M115" s="189"/>
      <c r="N115" s="189"/>
      <c r="O115" s="189"/>
      <c r="P115" s="190"/>
    </row>
    <row r="116" spans="2:16" ht="21" thickTop="1" thickBot="1">
      <c r="B116" s="26"/>
      <c r="C116" s="26"/>
      <c r="D116" s="26"/>
      <c r="E116" s="27"/>
      <c r="F116" s="27"/>
      <c r="G116" s="27"/>
      <c r="H116" s="27"/>
      <c r="I116" s="27"/>
      <c r="J116" s="27"/>
      <c r="K116" s="27"/>
      <c r="L116" s="27"/>
      <c r="M116" s="27"/>
      <c r="N116" s="28"/>
      <c r="O116" s="27"/>
      <c r="P116" s="28"/>
    </row>
    <row r="117" spans="2:16" ht="40.5" thickTop="1" thickBot="1">
      <c r="B117" s="29" t="s">
        <v>93</v>
      </c>
      <c r="C117" s="182" t="s">
        <v>94</v>
      </c>
      <c r="D117" s="183"/>
      <c r="E117" s="183"/>
      <c r="F117" s="183"/>
      <c r="G117" s="183"/>
      <c r="H117" s="183"/>
      <c r="I117" s="183"/>
      <c r="J117" s="183"/>
      <c r="K117" s="183"/>
      <c r="L117" s="184"/>
      <c r="M117" s="182" t="s">
        <v>95</v>
      </c>
      <c r="N117" s="184"/>
      <c r="O117" s="30"/>
      <c r="P117" s="31" t="s">
        <v>96</v>
      </c>
    </row>
    <row r="118" spans="2:16" ht="59.25" thickTop="1">
      <c r="B118" s="33" t="s">
        <v>97</v>
      </c>
      <c r="C118" s="34" t="s">
        <v>113</v>
      </c>
      <c r="D118" s="34" t="s">
        <v>114</v>
      </c>
      <c r="E118" s="35" t="s">
        <v>98</v>
      </c>
      <c r="F118" s="35" t="s">
        <v>99</v>
      </c>
      <c r="G118" s="35" t="s">
        <v>1741</v>
      </c>
      <c r="H118" s="36" t="s">
        <v>100</v>
      </c>
      <c r="I118" s="148" t="s">
        <v>101</v>
      </c>
      <c r="J118" s="37" t="s">
        <v>102</v>
      </c>
      <c r="K118" s="37" t="s">
        <v>103</v>
      </c>
      <c r="L118" s="37" t="s">
        <v>104</v>
      </c>
      <c r="M118" s="38" t="s">
        <v>105</v>
      </c>
      <c r="N118" s="39" t="s">
        <v>106</v>
      </c>
      <c r="O118" s="36" t="s">
        <v>107</v>
      </c>
      <c r="P118" s="40" t="s">
        <v>108</v>
      </c>
    </row>
    <row r="119" spans="2:16" ht="105">
      <c r="B119" s="41" t="s">
        <v>1012</v>
      </c>
      <c r="C119" s="41" t="s">
        <v>890</v>
      </c>
      <c r="D119" s="41" t="s">
        <v>891</v>
      </c>
      <c r="E119" s="41" t="s">
        <v>708</v>
      </c>
      <c r="F119" s="41" t="s">
        <v>178</v>
      </c>
      <c r="G119" s="41">
        <v>35</v>
      </c>
      <c r="H119" s="66">
        <f t="shared" ref="H119:H129" si="5">SUM(I119:L119)</f>
        <v>35</v>
      </c>
      <c r="I119" s="149">
        <v>10</v>
      </c>
      <c r="J119" s="41">
        <v>10</v>
      </c>
      <c r="K119" s="41">
        <v>10</v>
      </c>
      <c r="L119" s="41">
        <v>5</v>
      </c>
      <c r="M119" s="41" t="s">
        <v>818</v>
      </c>
      <c r="N119" s="41" t="s">
        <v>1030</v>
      </c>
      <c r="O119" s="41" t="s">
        <v>1023</v>
      </c>
      <c r="P119" s="42">
        <f>SUMIF(PACC!B:B,B119,PACC!O:O)</f>
        <v>39600</v>
      </c>
    </row>
    <row r="120" spans="2:16" ht="75">
      <c r="B120" s="41" t="s">
        <v>1013</v>
      </c>
      <c r="C120" s="41" t="s">
        <v>893</v>
      </c>
      <c r="D120" s="41" t="s">
        <v>894</v>
      </c>
      <c r="E120" s="41" t="s">
        <v>709</v>
      </c>
      <c r="F120" s="41" t="s">
        <v>178</v>
      </c>
      <c r="G120" s="41">
        <v>0</v>
      </c>
      <c r="H120" s="66">
        <f t="shared" si="5"/>
        <v>55</v>
      </c>
      <c r="I120" s="149">
        <v>15</v>
      </c>
      <c r="J120" s="41">
        <v>15</v>
      </c>
      <c r="K120" s="41">
        <v>15</v>
      </c>
      <c r="L120" s="41">
        <v>10</v>
      </c>
      <c r="M120" s="41" t="s">
        <v>778</v>
      </c>
      <c r="N120" s="41" t="s">
        <v>779</v>
      </c>
      <c r="O120" s="41" t="s">
        <v>1024</v>
      </c>
      <c r="P120" s="42">
        <f>SUMIF(PACC!B:B,B120,PACC!O:O)</f>
        <v>26000</v>
      </c>
    </row>
    <row r="121" spans="2:16" s="136" customFormat="1" ht="135">
      <c r="B121" s="220" t="s">
        <v>1014</v>
      </c>
      <c r="C121" s="220" t="s">
        <v>896</v>
      </c>
      <c r="D121" s="220" t="s">
        <v>897</v>
      </c>
      <c r="E121" s="67" t="s">
        <v>708</v>
      </c>
      <c r="F121" s="67" t="s">
        <v>178</v>
      </c>
      <c r="G121" s="67">
        <v>0</v>
      </c>
      <c r="H121" s="67">
        <f t="shared" si="5"/>
        <v>8</v>
      </c>
      <c r="I121" s="149">
        <v>2</v>
      </c>
      <c r="J121" s="67">
        <v>2</v>
      </c>
      <c r="K121" s="67">
        <v>2</v>
      </c>
      <c r="L121" s="67">
        <v>2</v>
      </c>
      <c r="M121" s="67" t="s">
        <v>485</v>
      </c>
      <c r="N121" s="67" t="s">
        <v>486</v>
      </c>
      <c r="O121" s="67" t="s">
        <v>1025</v>
      </c>
      <c r="P121" s="222">
        <f>SUMIF(PACC!B:B,B121,PACC!O:O)</f>
        <v>94400</v>
      </c>
    </row>
    <row r="122" spans="2:16" s="136" customFormat="1" ht="135">
      <c r="B122" s="221"/>
      <c r="C122" s="221"/>
      <c r="D122" s="221"/>
      <c r="E122" s="67" t="s">
        <v>767</v>
      </c>
      <c r="F122" s="67" t="s">
        <v>178</v>
      </c>
      <c r="G122" s="67">
        <v>30</v>
      </c>
      <c r="H122" s="67">
        <f t="shared" si="5"/>
        <v>30</v>
      </c>
      <c r="I122" s="149">
        <v>10</v>
      </c>
      <c r="J122" s="67">
        <v>10</v>
      </c>
      <c r="K122" s="67">
        <v>5</v>
      </c>
      <c r="L122" s="67">
        <v>5</v>
      </c>
      <c r="M122" s="67" t="s">
        <v>778</v>
      </c>
      <c r="N122" s="67" t="s">
        <v>779</v>
      </c>
      <c r="O122" s="67" t="s">
        <v>1025</v>
      </c>
      <c r="P122" s="223"/>
    </row>
    <row r="123" spans="2:16" ht="75">
      <c r="B123" s="41" t="s">
        <v>1015</v>
      </c>
      <c r="C123" s="41" t="s">
        <v>783</v>
      </c>
      <c r="D123" s="41" t="s">
        <v>784</v>
      </c>
      <c r="E123" s="41" t="s">
        <v>708</v>
      </c>
      <c r="F123" s="41" t="s">
        <v>178</v>
      </c>
      <c r="G123" s="41">
        <v>35</v>
      </c>
      <c r="H123" s="66">
        <f t="shared" si="5"/>
        <v>35</v>
      </c>
      <c r="I123" s="149">
        <v>10</v>
      </c>
      <c r="J123" s="41">
        <v>10</v>
      </c>
      <c r="K123" s="41">
        <v>10</v>
      </c>
      <c r="L123" s="41">
        <v>5</v>
      </c>
      <c r="M123" s="41" t="s">
        <v>778</v>
      </c>
      <c r="N123" s="41" t="s">
        <v>779</v>
      </c>
      <c r="O123" s="41" t="s">
        <v>1026</v>
      </c>
      <c r="P123" s="42">
        <f>SUMIF(PACC!B:B,B123,PACC!O:O)</f>
        <v>58420</v>
      </c>
    </row>
    <row r="124" spans="2:16" ht="90">
      <c r="B124" s="41" t="s">
        <v>1016</v>
      </c>
      <c r="C124" s="41" t="s">
        <v>241</v>
      </c>
      <c r="D124" s="41" t="s">
        <v>242</v>
      </c>
      <c r="E124" s="41" t="s">
        <v>989</v>
      </c>
      <c r="F124" s="41" t="s">
        <v>1021</v>
      </c>
      <c r="G124" s="41">
        <v>30</v>
      </c>
      <c r="H124" s="66">
        <f t="shared" si="5"/>
        <v>30</v>
      </c>
      <c r="I124" s="149">
        <v>10</v>
      </c>
      <c r="J124" s="41">
        <v>10</v>
      </c>
      <c r="K124" s="41">
        <v>5</v>
      </c>
      <c r="L124" s="41">
        <v>5</v>
      </c>
      <c r="M124" s="41" t="s">
        <v>135</v>
      </c>
      <c r="N124" s="41" t="s">
        <v>136</v>
      </c>
      <c r="O124" s="41" t="s">
        <v>1027</v>
      </c>
      <c r="P124" s="42">
        <f>SUMIF(PACC!B:B,B124,PACC!O:O)</f>
        <v>8400</v>
      </c>
    </row>
    <row r="125" spans="2:16" ht="90">
      <c r="B125" s="41" t="s">
        <v>1017</v>
      </c>
      <c r="C125" s="41" t="s">
        <v>760</v>
      </c>
      <c r="D125" s="41" t="s">
        <v>761</v>
      </c>
      <c r="E125" s="41" t="s">
        <v>770</v>
      </c>
      <c r="F125" s="41" t="s">
        <v>1022</v>
      </c>
      <c r="G125" s="41">
        <v>65</v>
      </c>
      <c r="H125" s="66">
        <f t="shared" si="5"/>
        <v>50</v>
      </c>
      <c r="I125" s="149">
        <v>15</v>
      </c>
      <c r="J125" s="41">
        <v>15</v>
      </c>
      <c r="K125" s="41">
        <v>10</v>
      </c>
      <c r="L125" s="41">
        <v>10</v>
      </c>
      <c r="M125" s="41" t="s">
        <v>778</v>
      </c>
      <c r="N125" s="41" t="s">
        <v>779</v>
      </c>
      <c r="O125" s="41" t="s">
        <v>1028</v>
      </c>
      <c r="P125" s="42">
        <f>SUMIF(PACC!B:B,B125,PACC!O:O)</f>
        <v>107600</v>
      </c>
    </row>
    <row r="126" spans="2:16" ht="45">
      <c r="B126" s="41" t="s">
        <v>1018</v>
      </c>
      <c r="C126" s="41" t="s">
        <v>121</v>
      </c>
      <c r="D126" s="41" t="s">
        <v>122</v>
      </c>
      <c r="E126" s="41" t="s">
        <v>129</v>
      </c>
      <c r="F126" s="41" t="s">
        <v>130</v>
      </c>
      <c r="G126" s="41">
        <v>4</v>
      </c>
      <c r="H126" s="66">
        <f t="shared" si="5"/>
        <v>4</v>
      </c>
      <c r="I126" s="149">
        <v>1</v>
      </c>
      <c r="J126" s="41">
        <v>1</v>
      </c>
      <c r="K126" s="41">
        <v>1</v>
      </c>
      <c r="L126" s="41">
        <v>1</v>
      </c>
      <c r="M126" s="41" t="s">
        <v>141</v>
      </c>
      <c r="N126" s="41" t="s">
        <v>142</v>
      </c>
      <c r="O126" s="41" t="s">
        <v>43</v>
      </c>
      <c r="P126" s="42">
        <f>SUMIF(PACC!B:B,B126,PACC!O:O)</f>
        <v>123750</v>
      </c>
    </row>
    <row r="127" spans="2:16" ht="30">
      <c r="B127" s="178" t="s">
        <v>1019</v>
      </c>
      <c r="C127" s="178" t="s">
        <v>700</v>
      </c>
      <c r="D127" s="178" t="s">
        <v>701</v>
      </c>
      <c r="E127" s="41" t="s">
        <v>713</v>
      </c>
      <c r="F127" s="41" t="s">
        <v>740</v>
      </c>
      <c r="G127" s="41">
        <v>0</v>
      </c>
      <c r="H127" s="66">
        <f t="shared" si="5"/>
        <v>1</v>
      </c>
      <c r="I127" s="149">
        <v>1</v>
      </c>
      <c r="J127" s="41">
        <v>0</v>
      </c>
      <c r="K127" s="41">
        <v>0</v>
      </c>
      <c r="L127" s="41">
        <v>0</v>
      </c>
      <c r="M127" s="178" t="s">
        <v>725</v>
      </c>
      <c r="N127" s="178" t="s">
        <v>726</v>
      </c>
      <c r="O127" s="178" t="s">
        <v>924</v>
      </c>
      <c r="P127" s="178">
        <f>SUMIF(PACC!B:B,B127,PACC!O:O)</f>
        <v>0</v>
      </c>
    </row>
    <row r="128" spans="2:16" ht="30">
      <c r="B128" s="179"/>
      <c r="C128" s="179"/>
      <c r="D128" s="179"/>
      <c r="E128" s="41" t="s">
        <v>715</v>
      </c>
      <c r="F128" s="41" t="s">
        <v>741</v>
      </c>
      <c r="G128" s="41">
        <v>0</v>
      </c>
      <c r="H128" s="66">
        <f t="shared" si="5"/>
        <v>100</v>
      </c>
      <c r="I128" s="149">
        <v>25</v>
      </c>
      <c r="J128" s="41">
        <v>25</v>
      </c>
      <c r="K128" s="41">
        <v>25</v>
      </c>
      <c r="L128" s="41">
        <v>25</v>
      </c>
      <c r="M128" s="179"/>
      <c r="N128" s="179"/>
      <c r="O128" s="179"/>
      <c r="P128" s="179"/>
    </row>
    <row r="129" spans="2:16" ht="60">
      <c r="B129" s="41" t="s">
        <v>1020</v>
      </c>
      <c r="C129" s="41" t="s">
        <v>906</v>
      </c>
      <c r="D129" s="41" t="s">
        <v>907</v>
      </c>
      <c r="E129" s="41" t="s">
        <v>919</v>
      </c>
      <c r="F129" s="41" t="s">
        <v>920</v>
      </c>
      <c r="G129" s="41">
        <v>0</v>
      </c>
      <c r="H129" s="66">
        <f t="shared" si="5"/>
        <v>1</v>
      </c>
      <c r="I129" s="149">
        <v>0</v>
      </c>
      <c r="J129" s="41">
        <v>0</v>
      </c>
      <c r="K129" s="41">
        <v>1</v>
      </c>
      <c r="L129" s="41">
        <v>0</v>
      </c>
      <c r="M129" s="137" t="s">
        <v>804</v>
      </c>
      <c r="N129" s="137" t="s">
        <v>805</v>
      </c>
      <c r="O129" s="41" t="s">
        <v>1029</v>
      </c>
      <c r="P129" s="42">
        <f>SUMIF(PACC!B:B,B129,PACC!O:O)</f>
        <v>4350</v>
      </c>
    </row>
  </sheetData>
  <mergeCells count="174">
    <mergeCell ref="B2:B5"/>
    <mergeCell ref="C2:P3"/>
    <mergeCell ref="C4:P5"/>
    <mergeCell ref="B7:P8"/>
    <mergeCell ref="C10:L10"/>
    <mergeCell ref="M10:N10"/>
    <mergeCell ref="P13:P15"/>
    <mergeCell ref="B16:B17"/>
    <mergeCell ref="C16:C17"/>
    <mergeCell ref="D16:D17"/>
    <mergeCell ref="O16:O17"/>
    <mergeCell ref="P16:P17"/>
    <mergeCell ref="B13:B15"/>
    <mergeCell ref="C13:C15"/>
    <mergeCell ref="D13:D15"/>
    <mergeCell ref="M13:M15"/>
    <mergeCell ref="N13:N15"/>
    <mergeCell ref="O13:O15"/>
    <mergeCell ref="D19:D21"/>
    <mergeCell ref="O19:O21"/>
    <mergeCell ref="P19:P21"/>
    <mergeCell ref="B24:B25"/>
    <mergeCell ref="C24:C25"/>
    <mergeCell ref="D24:D25"/>
    <mergeCell ref="M24:M25"/>
    <mergeCell ref="N24:N25"/>
    <mergeCell ref="O24:O25"/>
    <mergeCell ref="P24:P25"/>
    <mergeCell ref="B19:B21"/>
    <mergeCell ref="C19:C21"/>
    <mergeCell ref="B29:P30"/>
    <mergeCell ref="C32:L32"/>
    <mergeCell ref="M32:N32"/>
    <mergeCell ref="B34:B35"/>
    <mergeCell ref="C34:C35"/>
    <mergeCell ref="D34:D35"/>
    <mergeCell ref="M34:M35"/>
    <mergeCell ref="N34:N35"/>
    <mergeCell ref="O34:O35"/>
    <mergeCell ref="P34:P35"/>
    <mergeCell ref="B46:P47"/>
    <mergeCell ref="B36:B38"/>
    <mergeCell ref="C36:C38"/>
    <mergeCell ref="D36:D38"/>
    <mergeCell ref="M36:M38"/>
    <mergeCell ref="N36:N38"/>
    <mergeCell ref="O36:O38"/>
    <mergeCell ref="P36:P38"/>
    <mergeCell ref="P39:P40"/>
    <mergeCell ref="B41:B42"/>
    <mergeCell ref="C41:C42"/>
    <mergeCell ref="D41:D42"/>
    <mergeCell ref="M41:M42"/>
    <mergeCell ref="N41:N42"/>
    <mergeCell ref="O41:O42"/>
    <mergeCell ref="P41:P42"/>
    <mergeCell ref="B39:B40"/>
    <mergeCell ref="C39:C40"/>
    <mergeCell ref="D39:D40"/>
    <mergeCell ref="M39:M40"/>
    <mergeCell ref="N39:N40"/>
    <mergeCell ref="O39:O40"/>
    <mergeCell ref="B72:P73"/>
    <mergeCell ref="C75:L75"/>
    <mergeCell ref="M75:N75"/>
    <mergeCell ref="B77:B79"/>
    <mergeCell ref="C77:C79"/>
    <mergeCell ref="D77:D79"/>
    <mergeCell ref="M77:M79"/>
    <mergeCell ref="N77:N79"/>
    <mergeCell ref="P77:P79"/>
    <mergeCell ref="P80:P82"/>
    <mergeCell ref="B86:B87"/>
    <mergeCell ref="C86:C87"/>
    <mergeCell ref="D86:D87"/>
    <mergeCell ref="M86:M87"/>
    <mergeCell ref="N86:N87"/>
    <mergeCell ref="O86:O87"/>
    <mergeCell ref="P86:P87"/>
    <mergeCell ref="B80:B82"/>
    <mergeCell ref="C80:C82"/>
    <mergeCell ref="D80:D82"/>
    <mergeCell ref="M80:M82"/>
    <mergeCell ref="N80:N82"/>
    <mergeCell ref="O80:O82"/>
    <mergeCell ref="B92:P93"/>
    <mergeCell ref="C95:L95"/>
    <mergeCell ref="M95:N95"/>
    <mergeCell ref="B97:B98"/>
    <mergeCell ref="C97:C98"/>
    <mergeCell ref="D97:D98"/>
    <mergeCell ref="M97:M98"/>
    <mergeCell ref="N97:N98"/>
    <mergeCell ref="O97:O98"/>
    <mergeCell ref="P97:P98"/>
    <mergeCell ref="P99:P102"/>
    <mergeCell ref="B103:B104"/>
    <mergeCell ref="C103:C104"/>
    <mergeCell ref="D103:D104"/>
    <mergeCell ref="M103:M104"/>
    <mergeCell ref="N103:N104"/>
    <mergeCell ref="O103:O104"/>
    <mergeCell ref="P103:P104"/>
    <mergeCell ref="B99:B102"/>
    <mergeCell ref="C99:C102"/>
    <mergeCell ref="D99:D102"/>
    <mergeCell ref="M99:M102"/>
    <mergeCell ref="N99:N102"/>
    <mergeCell ref="O99:O102"/>
    <mergeCell ref="P105:P106"/>
    <mergeCell ref="B107:B108"/>
    <mergeCell ref="C107:C108"/>
    <mergeCell ref="D107:D108"/>
    <mergeCell ref="M107:M108"/>
    <mergeCell ref="N107:N108"/>
    <mergeCell ref="O107:O108"/>
    <mergeCell ref="P107:P108"/>
    <mergeCell ref="B105:B106"/>
    <mergeCell ref="C105:C106"/>
    <mergeCell ref="D105:D106"/>
    <mergeCell ref="M105:M106"/>
    <mergeCell ref="N105:N106"/>
    <mergeCell ref="O105:O106"/>
    <mergeCell ref="B127:B128"/>
    <mergeCell ref="C127:C128"/>
    <mergeCell ref="D127:D128"/>
    <mergeCell ref="M127:M128"/>
    <mergeCell ref="N127:N128"/>
    <mergeCell ref="O127:O128"/>
    <mergeCell ref="P127:P128"/>
    <mergeCell ref="B114:P115"/>
    <mergeCell ref="C117:L117"/>
    <mergeCell ref="M117:N117"/>
    <mergeCell ref="B121:B122"/>
    <mergeCell ref="C121:C122"/>
    <mergeCell ref="D121:D122"/>
    <mergeCell ref="P121:P122"/>
    <mergeCell ref="B53:B57"/>
    <mergeCell ref="C53:C57"/>
    <mergeCell ref="D53:D57"/>
    <mergeCell ref="M53:M57"/>
    <mergeCell ref="N53:N57"/>
    <mergeCell ref="O53:O57"/>
    <mergeCell ref="P53:P57"/>
    <mergeCell ref="B58:B60"/>
    <mergeCell ref="C58:C60"/>
    <mergeCell ref="D58:D60"/>
    <mergeCell ref="M58:M60"/>
    <mergeCell ref="N58:N60"/>
    <mergeCell ref="O58:O60"/>
    <mergeCell ref="P58:P60"/>
    <mergeCell ref="C49:L49"/>
    <mergeCell ref="M49:N49"/>
    <mergeCell ref="B51:B52"/>
    <mergeCell ref="C51:C52"/>
    <mergeCell ref="D51:D52"/>
    <mergeCell ref="M51:M52"/>
    <mergeCell ref="N51:N52"/>
    <mergeCell ref="O51:O52"/>
    <mergeCell ref="P51:P52"/>
    <mergeCell ref="C62:C63"/>
    <mergeCell ref="D62:D63"/>
    <mergeCell ref="M62:M63"/>
    <mergeCell ref="N62:N63"/>
    <mergeCell ref="O62:O63"/>
    <mergeCell ref="P62:P63"/>
    <mergeCell ref="B68:B69"/>
    <mergeCell ref="C68:C69"/>
    <mergeCell ref="D68:D69"/>
    <mergeCell ref="M68:M69"/>
    <mergeCell ref="N68:N69"/>
    <mergeCell ref="O68:O69"/>
    <mergeCell ref="P68:P69"/>
    <mergeCell ref="B62:B63"/>
  </mergeCells>
  <phoneticPr fontId="34" type="noConversion"/>
  <dataValidations count="10">
    <dataValidation allowBlank="1" showInputMessage="1" showErrorMessage="1" promptTitle="Producto" prompt="Son bienes y/o servicios que la institución entrega a la población o a otras instituciones. Constituyen la “razón de ser” de la institución." sqref="C11:D11 C33:D33 C76:D76 C96:D96 C118:D118 C50:D50" xr:uid="{69E7375C-7990-4429-99AC-789C2EC8A91E}"/>
    <dataValidation allowBlank="1" showInputMessage="1" showErrorMessage="1" promptTitle="ID Combinado" prompt="Código que resume y enumera los diferentes niveles de planificación." sqref="B11 B33 B76 B96 B118 B50" xr:uid="{56C65E34-E04E-4B7C-B2D1-550E4616A8B5}"/>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F11 F33 F76 F96 F118 F50" xr:uid="{39C57568-9E77-43B5-A391-3ABCCE1F65CF}"/>
    <dataValidation allowBlank="1" showInputMessage="1" showErrorMessage="1" promptTitle="Unidad de medida" prompt="Es una herramienta de medición del producto. Solo mide, no opina. Ejemplo: Técnicos capacitados." sqref="E11 E33 E76 E96 E118 E50" xr:uid="{B8DDB4EB-ECAC-465A-B0A2-12C504E4CBAA}"/>
    <dataValidation allowBlank="1" showInputMessage="1" showErrorMessage="1" promptTitle="Involucrados" prompt="Incluya las áreas que contribuyen al logro del producto. Aplica para instituciones externas._x000a_" sqref="O11 O33 O76 O96 O118 O50" xr:uid="{A5B45C2B-4D0F-44A6-9043-B56A662E0DEE}"/>
    <dataValidation allowBlank="1" showInputMessage="1" showErrorMessage="1" promptTitle="Línea base" prompt="Incluya la meta o valor obtenido en el período anterior." sqref="G11 G33 G76 G96 G118 G50" xr:uid="{DAB9D5FD-C1FC-43A1-AA2C-08C74678C602}"/>
    <dataValidation allowBlank="1" showInputMessage="1" showErrorMessage="1" promptTitle="Presupuesto" prompt="Cálculo anticipado del coste de una actividad, expresado en asignación monetaria." sqref="P11 P33 P76 P96 P118 P50" xr:uid="{58C3FE98-9DFD-4AA2-99F6-ECD90BD3F4FE}"/>
    <dataValidation allowBlank="1" showInputMessage="1" showErrorMessage="1" promptTitle="Acciones de Mitigación" prompt="Incluya acciones de prevención para la reducción de ocurrencia de riesgos" sqref="N11 N33 N76 N96 N118 N50" xr:uid="{1CC1618C-F894-4197-8383-2B00B241CF0E}"/>
    <dataValidation allowBlank="1" showInputMessage="1" showErrorMessage="1" promptTitle="Riesgo Asociado" prompt="Incluya aquí los eventos que puedan entorpecer la realización del producto" sqref="M11 M33 M76 M96 M118 M50" xr:uid="{B13950BF-35B9-47BA-8724-073D9BB58B42}"/>
    <dataValidation allowBlank="1" showInputMessage="1" showErrorMessage="1" promptTitle="Meta global " prompt="Expresión de un objetivo (producto o subproducto a entregar) presentado en términos cuantitativos." sqref="H11 H33 H76 H96 H118 H50" xr:uid="{633C1116-4F3A-44F9-8BB7-C95EFDEA0CC1}"/>
  </dataValidations>
  <pageMargins left="0.23622047244094491" right="0.23622047244094491" top="0" bottom="0" header="0.19685039370078741" footer="0.19685039370078741"/>
  <pageSetup scale="30" fitToHeight="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PORTADA</vt:lpstr>
      <vt:lpstr>FICHA DE CONTROL</vt:lpstr>
      <vt:lpstr>ÍNDICE</vt:lpstr>
      <vt:lpstr>DESPACHO</vt:lpstr>
      <vt:lpstr>DAF</vt:lpstr>
      <vt:lpstr>DEPDPS</vt:lpstr>
      <vt:lpstr>DEATRIS</vt:lpstr>
      <vt:lpstr>ODD</vt:lpstr>
      <vt:lpstr>DR</vt:lpstr>
      <vt:lpstr>RESUMEN FINANCIERO</vt:lpstr>
      <vt:lpstr>PACC</vt:lpstr>
      <vt:lpstr>PRESUPUESTO</vt:lpstr>
      <vt:lpstr>CUENTAS</vt:lpstr>
      <vt:lpstr>CARGA FIJA</vt:lpstr>
      <vt:lpstr>'FICHA DE CONTROL'!Área_de_impresión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Manuel Del Valle Santana</dc:creator>
  <cp:lastModifiedBy>Edwin Manuel Del Valle Santana</cp:lastModifiedBy>
  <cp:lastPrinted>2025-02-20T16:50:42Z</cp:lastPrinted>
  <dcterms:created xsi:type="dcterms:W3CDTF">2025-01-07T12:25:03Z</dcterms:created>
  <dcterms:modified xsi:type="dcterms:W3CDTF">2025-04-24T14:07:21Z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2025-01-08T18:35:00Z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11de70bc-205d-415c-8103-287f5e1a22a3</vt:lpwstr>
  </property>
  <property fmtid="{D5CDD505-2E9C-101B-9397-08002B2CF9AE}" pid="7" name="MSIP_Label_defa4170-0d19-0005-0004-bc88714345d2_ActionId">
    <vt:lpwstr>f743bea8-7270-43f9-a4db-7bf25462ce85</vt:lpwstr>
  </property>
  <property fmtid="{D5CDD505-2E9C-101B-9397-08002B2CF9AE}" pid="8" name="MSIP_Label_defa4170-0d19-0005-0004-bc88714345d2_ContentBits">
    <vt:lpwstr>0</vt:lpwstr>
  </property>
</Properties>
</file>