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NCCONTALAP\Desktop\10 OCTUBRE 2025 web\"/>
    </mc:Choice>
  </mc:AlternateContent>
  <xr:revisionPtr revIDLastSave="0" documentId="8_{1CD83BDA-7546-4314-8DE7-9291FBA52DE6}" xr6:coauthVersionLast="47" xr6:coauthVersionMax="47" xr10:uidLastSave="{00000000-0000-0000-0000-000000000000}"/>
  <bookViews>
    <workbookView xWindow="-120" yWindow="-120" windowWidth="20730" windowHeight="11040" tabRatio="458" xr2:uid="{00000000-000D-0000-FFFF-FFFF00000000}"/>
  </bookViews>
  <sheets>
    <sheet name="EJEC. OCTUBRE  31-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3" l="1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J11" i="3" l="1"/>
  <c r="I11" i="3"/>
  <c r="H11" i="3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<sst xmlns="http://schemas.openxmlformats.org/spreadsheetml/2006/main" count="123" uniqueCount="122">
  <si>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</si>
  <si>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</si>
  <si>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</si>
  <si>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</si>
  <si>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</si>
  <si>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</si>
  <si>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</si>
  <si>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</si>
  <si>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</si>
  <si>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</si>
  <si>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</si>
  <si>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</si>
  <si>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</si>
  <si>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</si>
  <si>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</si>
  <si>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</si>
  <si>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</si>
  <si>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</si>
  <si>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</si>
  <si>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</si>
  <si>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</si>
  <si>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</si>
  <si>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</si>
  <si>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</si>
  <si>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</si>
  <si>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</si>
  <si>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</si>
  <si>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</si>
  <si>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</si>
  <si>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</si>
  <si>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</si>
  <si>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</si>
  <si>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</si>
  <si>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</si>
  <si>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</si>
  <si>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</si>
  <si>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</si>
  <si>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</si>
  <si>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</si>
  <si>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</si>
  <si>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</si>
  <si>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</si>
  <si>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</si>
  <si>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</si>
  <si>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</si>
  <si>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</si>
  <si>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</si>
  <si>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</si>
  <si>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</si>
  <si>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</si>
  <si>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</si>
  <si>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</si>
  <si>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</si>
  <si>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</si>
  <si>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</si>
  <si>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</si>
  <si>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</si>
  <si>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</si>
  <si>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</si>
  <si>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</si>
  <si>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</si>
  <si>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</si>
  <si>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</si>
  <si>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</si>
  <si>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</si>
  <si>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</si>
  <si>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</si>
  <si>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</si>
  <si>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</si>
  <si>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</si>
  <si>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</si>
  <si>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</si>
  <si>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</si>
  <si>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</si>
  <si>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</si>
  <si>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</si>
  <si>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</si>
  <si>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</si>
  <si>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</si>
  <si>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</si>
  <si>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</si>
  <si>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</si>
  <si>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</si>
  <si>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</si>
  <si>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</si>
  <si>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</si>
  <si>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</si>
  <si>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</si>
  <si>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</si>
  <si>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</si>
  <si>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</si>
  <si>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</si>
  <si>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</si>
  <si>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</si>
  <si>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</si>
  <si>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</si>
  <si>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</si>
  <si>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</si>
  <si>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</si>
  <si>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</si>
  <si>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</si>
  <si>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</si>
  <si>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</si>
  <si>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</si>
  <si>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</si>
  <si>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</si>
  <si>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</si>
  <si>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</si>
  <si>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</si>
  <si>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</si>
  <si>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</si>
  <si>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</si>
  <si>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</si>
  <si>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</si>
  <si>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</si>
  <si>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</si>
  <si>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</si>
  <si>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</si>
  <si>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</si>
  <si>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31 de octubre 2025</t>
  </si>
  <si>
    <t>Fecha de registro: hasta el 04 de noviembre 2025</t>
  </si>
  <si>
    <t>Fecha de imputación: al 31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</si>
</sst>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#,##0.000000000"/>
    <numFmt numFmtId="167" formatCode="#,##0.00;[Red]#,##0.00"/>
    <numFmt numFmtId="168" formatCode="0.00_);[Red]\(0.0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164" fontId="1" fillId="2" borderId="2" xfId="1" applyFont="1" applyFill="1" applyBorder="1" applyAlignment="1">
      <alignment horizontal="right" vertical="center" wrapText="1"/>
    </xf>
    <xf numFmtId="164" fontId="1" fillId="3" borderId="2" xfId="1" applyFont="1" applyFill="1" applyBorder="1" applyAlignment="1">
      <alignment horizontal="right" vertical="center" wrapText="1"/>
    </xf>
    <xf numFmtId="166" fontId="8" fillId="0" borderId="0" xfId="0" applyNumberFormat="1" applyFont="1"/>
    <xf numFmtId="164" fontId="0" fillId="4" borderId="0" xfId="1" applyFont="1" applyFill="1" applyAlignment="1">
      <alignment vertical="center" wrapText="1"/>
    </xf>
    <xf numFmtId="167" fontId="0" fillId="0" borderId="0" xfId="1" applyNumberFormat="1" applyFont="1" applyAlignment="1">
      <alignment vertical="center" wrapText="1"/>
    </xf>
    <xf numFmtId="164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164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7" fontId="0" fillId="4" borderId="0" xfId="1" applyNumberFormat="1" applyFont="1" applyFill="1" applyAlignment="1">
      <alignment horizontal="right" vertical="center" wrapText="1"/>
    </xf>
    <xf numFmtId="167" fontId="1" fillId="0" borderId="0" xfId="1" applyNumberFormat="1" applyFont="1" applyAlignment="1">
      <alignment vertical="center" wrapText="1"/>
    </xf>
    <xf numFmtId="164" fontId="1" fillId="0" borderId="1" xfId="1" applyFont="1" applyFill="1" applyBorder="1" applyAlignment="1">
      <alignment horizontal="left" vertical="center" wrapText="1"/>
    </xf>
    <xf numFmtId="167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7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164" fontId="1" fillId="5" borderId="2" xfId="1" applyFont="1" applyFill="1" applyBorder="1" applyAlignment="1">
      <alignment horizontal="right" vertical="center" wrapText="1"/>
    </xf>
    <xf numFmtId="164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164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5" fontId="1" fillId="4" borderId="1" xfId="0" applyNumberFormat="1" applyFont="1" applyFill="1" applyBorder="1" applyAlignment="1">
      <alignment vertical="center" wrapText="1"/>
    </xf>
    <xf numFmtId="164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164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" fontId="0" fillId="4" borderId="0" xfId="1" applyNumberFormat="1" applyFont="1" applyFill="1" applyAlignment="1">
      <alignment vertical="center" wrapText="1"/>
    </xf>
    <xf numFmtId="164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164" fontId="1" fillId="3" borderId="2" xfId="0" applyNumberFormat="1" applyFont="1" applyFill="1" applyBorder="1" applyAlignment="1">
      <alignment horizontal="left" vertical="center" wrapText="1"/>
    </xf>
    <xf numFmtId="168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7" fontId="1" fillId="0" borderId="0" xfId="1" applyNumberFormat="1" applyFont="1" applyFill="1" applyAlignment="1">
      <alignment horizontal="right" vertical="center" wrapText="1"/>
    </xf>
    <xf numFmtId="164" fontId="0" fillId="0" borderId="0" xfId="1" applyFont="1" applyFill="1" applyAlignment="1">
      <alignment vertical="center" wrapText="1"/>
    </xf>
    <xf numFmtId="167" fontId="1" fillId="4" borderId="0" xfId="1" applyNumberFormat="1" applyFont="1" applyFill="1" applyAlignment="1">
      <alignment horizontal="right" vertical="center" wrapText="1"/>
    </xf>
    <xf numFmtId="167" fontId="1" fillId="4" borderId="0" xfId="1" applyNumberFormat="1" applyFont="1" applyFill="1" applyAlignment="1">
      <alignment vertical="center" wrapText="1"/>
    </xf>
    <xf numFmtId="167" fontId="0" fillId="4" borderId="0" xfId="1" applyNumberFormat="1" applyFont="1" applyFill="1" applyAlignment="1">
      <alignment vertical="center" wrapText="1"/>
    </xf>
    <xf numFmtId="164" fontId="0" fillId="0" borderId="0" xfId="1" applyFont="1" applyAlignment="1">
      <alignment horizontal="right" vertical="center" wrapText="1"/>
    </xf>
    <xf numFmtId="164" fontId="14" fillId="4" borderId="0" xfId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zoomScaleNormal="100" workbookViewId="0">
      <selection activeCell="N75" sqref="N75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9" t="s">
        <v>97</v>
      </c>
      <c r="B1" s="79"/>
      <c r="C1" s="79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R1" s="7"/>
    </row>
    <row r="2" spans="1:29" ht="18.75" x14ac:dyDescent="0.25">
      <c r="A2" s="80" t="s">
        <v>98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R2" s="12"/>
    </row>
    <row r="3" spans="1:29" ht="18.75" customHeight="1" x14ac:dyDescent="0.25">
      <c r="A3" s="83" t="s">
        <v>105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12"/>
    </row>
    <row r="4" spans="1:29" ht="18.75" customHeight="1" x14ac:dyDescent="0.25">
      <c r="A4" s="84" t="s">
        <v>106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R4" s="12"/>
    </row>
    <row r="5" spans="1:29" ht="15.75" x14ac:dyDescent="0.25">
      <c r="A5" s="81" t="s">
        <v>116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R5" s="12" t="s">
        <v>92</v>
      </c>
    </row>
    <row r="6" spans="1:29" ht="15.75" x14ac:dyDescent="0.25">
      <c r="A6" s="81" t="s">
        <v>95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R6" s="12" t="s">
        <v>91</v>
      </c>
    </row>
    <row r="7" spans="1:29" x14ac:dyDescent="0.25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R7" s="12" t="s">
        <v>93</v>
      </c>
    </row>
    <row r="8" spans="1:29" x14ac:dyDescent="0.25">
      <c r="E8" s="88" t="s">
        <v>109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4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180844844</v>
      </c>
      <c r="C11" s="3"/>
      <c r="D11" s="47">
        <f>SUM(D12:D16)</f>
        <v>131570409.00999999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J11" si="2">+G12+G13+G16</f>
        <v>11086810.529999999</v>
      </c>
      <c r="H11" s="14">
        <f t="shared" si="2"/>
        <v>10890854.749999998</v>
      </c>
      <c r="I11" s="14">
        <f t="shared" si="2"/>
        <v>12508005.510000002</v>
      </c>
      <c r="J11" s="14">
        <f t="shared" si="2"/>
        <v>12062585.18</v>
      </c>
      <c r="K11" s="14">
        <f>+K12+K13+K16</f>
        <v>25196320.149999999</v>
      </c>
      <c r="L11" s="72">
        <f>+L12+L13+L16</f>
        <v>11903557.699999999</v>
      </c>
      <c r="M11" s="74">
        <f>+M12+M13+M16</f>
        <v>11958208.300000001</v>
      </c>
      <c r="N11" s="72">
        <f>+N12+N13+N16</f>
        <v>11629349.700000001</v>
      </c>
      <c r="O11" s="38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130522227</v>
      </c>
      <c r="C12" s="30">
        <v>0</v>
      </c>
      <c r="D12" s="29">
        <v>98494344.439999998</v>
      </c>
      <c r="E12" s="29">
        <v>8900441.9499999993</v>
      </c>
      <c r="F12" s="29">
        <v>9160941.9499999993</v>
      </c>
      <c r="G12" s="18">
        <v>8277659.8700000001</v>
      </c>
      <c r="H12" s="18">
        <v>8624550.9499999993</v>
      </c>
      <c r="I12" s="18">
        <v>10055154.550000001</v>
      </c>
      <c r="J12" s="18">
        <v>9702557.8100000005</v>
      </c>
      <c r="K12" s="18">
        <v>15311760.140000001</v>
      </c>
      <c r="L12" s="38">
        <v>9521514.75</v>
      </c>
      <c r="M12" s="35">
        <v>9565237.5899999999</v>
      </c>
      <c r="N12" s="35">
        <v>9374524.8800000008</v>
      </c>
      <c r="O12" s="65">
        <v>0</v>
      </c>
      <c r="P12" s="69">
        <v>0</v>
      </c>
      <c r="R12" s="17"/>
    </row>
    <row r="13" spans="1:29" x14ac:dyDescent="0.25">
      <c r="A13" s="6" t="s">
        <v>4</v>
      </c>
      <c r="B13" s="29">
        <v>32819438</v>
      </c>
      <c r="C13" s="30">
        <v>0</v>
      </c>
      <c r="D13" s="29">
        <v>19139831.690000001</v>
      </c>
      <c r="E13" s="29">
        <v>1802495.33</v>
      </c>
      <c r="F13" s="29">
        <v>1802495.33</v>
      </c>
      <c r="G13" s="18">
        <v>1582495.33</v>
      </c>
      <c r="H13" s="18">
        <v>946973.44</v>
      </c>
      <c r="I13" s="18">
        <v>934855</v>
      </c>
      <c r="J13" s="18">
        <v>941455</v>
      </c>
      <c r="K13" s="18">
        <v>8424697.2599999998</v>
      </c>
      <c r="L13" s="39">
        <v>941455</v>
      </c>
      <c r="M13" s="35">
        <v>941455</v>
      </c>
      <c r="N13" s="35">
        <v>821455</v>
      </c>
      <c r="O13" s="65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5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5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17503179</v>
      </c>
      <c r="C16" s="30">
        <v>0</v>
      </c>
      <c r="D16" s="29">
        <v>13936232.880000001</v>
      </c>
      <c r="E16" s="29">
        <v>1350021.88</v>
      </c>
      <c r="F16" s="29">
        <v>1318320.75</v>
      </c>
      <c r="G16" s="18">
        <v>1226655.33</v>
      </c>
      <c r="H16" s="18">
        <v>1319330.3600000001</v>
      </c>
      <c r="I16" s="18">
        <v>1517995.96</v>
      </c>
      <c r="J16" s="18">
        <v>1418572.37</v>
      </c>
      <c r="K16" s="35">
        <v>1459862.75</v>
      </c>
      <c r="L16" s="38">
        <v>1440587.95</v>
      </c>
      <c r="M16" s="35">
        <v>1451515.71</v>
      </c>
      <c r="N16" s="35">
        <v>1433369.82</v>
      </c>
      <c r="O16" s="65">
        <v>0</v>
      </c>
      <c r="P16" s="19">
        <v>0</v>
      </c>
    </row>
    <row r="17" spans="1:17" x14ac:dyDescent="0.25">
      <c r="A17" s="3" t="s">
        <v>7</v>
      </c>
      <c r="B17" s="52">
        <f>SUM(B18:B26)</f>
        <v>57468027</v>
      </c>
      <c r="C17" s="53"/>
      <c r="D17" s="47">
        <f>SUM(D18:D26)</f>
        <v>22093178.739999998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2411229.11</v>
      </c>
      <c r="I17" s="36">
        <f t="shared" si="3"/>
        <v>1604646.53</v>
      </c>
      <c r="J17" s="36">
        <f t="shared" si="3"/>
        <v>1773326.7</v>
      </c>
      <c r="K17" s="36">
        <f>SUM(K18:K26)</f>
        <v>2523480.7799999998</v>
      </c>
      <c r="L17" s="36">
        <f t="shared" si="3"/>
        <v>3356678.1700000004</v>
      </c>
      <c r="M17" s="75">
        <f t="shared" si="3"/>
        <v>3299562.87</v>
      </c>
      <c r="N17" s="36">
        <f t="shared" si="3"/>
        <v>2096776.98</v>
      </c>
      <c r="O17" s="36">
        <f t="shared" si="3"/>
        <v>0</v>
      </c>
      <c r="P17" s="36">
        <f>SUM(P18:P26)</f>
        <v>0</v>
      </c>
    </row>
    <row r="18" spans="1:17" x14ac:dyDescent="0.25">
      <c r="A18" s="6" t="s">
        <v>8</v>
      </c>
      <c r="B18" s="29">
        <v>20955400</v>
      </c>
      <c r="C18" s="30">
        <v>0</v>
      </c>
      <c r="D18" s="29">
        <v>16794470.09</v>
      </c>
      <c r="E18" s="70">
        <v>923745.34</v>
      </c>
      <c r="F18" s="29">
        <v>1404388.43</v>
      </c>
      <c r="G18" s="18">
        <v>648476.36</v>
      </c>
      <c r="H18" s="18">
        <v>2411229.11</v>
      </c>
      <c r="I18" s="18">
        <v>1360628.09</v>
      </c>
      <c r="J18" s="18">
        <v>1344212.7</v>
      </c>
      <c r="K18" s="18">
        <v>2379110.7799999998</v>
      </c>
      <c r="L18" s="38">
        <v>1794471.03</v>
      </c>
      <c r="M18" s="35">
        <v>3149675.47</v>
      </c>
      <c r="N18" s="35">
        <v>1378532.78</v>
      </c>
      <c r="O18" s="65">
        <v>0</v>
      </c>
      <c r="P18" s="19">
        <v>0</v>
      </c>
    </row>
    <row r="19" spans="1:17" ht="30" x14ac:dyDescent="0.25">
      <c r="A19" s="6" t="s">
        <v>9</v>
      </c>
      <c r="B19" s="29">
        <v>1295888</v>
      </c>
      <c r="C19" s="30">
        <v>0</v>
      </c>
      <c r="D19" s="32">
        <v>0</v>
      </c>
      <c r="E19" s="71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5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1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5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16000</v>
      </c>
      <c r="C21" s="32">
        <v>0</v>
      </c>
      <c r="D21" s="27">
        <v>16000</v>
      </c>
      <c r="E21" s="71">
        <v>0</v>
      </c>
      <c r="F21" s="19">
        <v>0</v>
      </c>
      <c r="G21" s="19">
        <v>0</v>
      </c>
      <c r="H21" s="19">
        <v>0</v>
      </c>
      <c r="I21" s="19">
        <v>0</v>
      </c>
      <c r="J21" s="18">
        <v>16000</v>
      </c>
      <c r="K21" s="18">
        <v>0</v>
      </c>
      <c r="L21" s="41">
        <v>0</v>
      </c>
      <c r="M21" s="35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5032800</v>
      </c>
      <c r="C22" s="32">
        <v>0</v>
      </c>
      <c r="D22" s="27">
        <v>550000</v>
      </c>
      <c r="E22" s="71">
        <v>21000</v>
      </c>
      <c r="F22" s="19">
        <v>0</v>
      </c>
      <c r="G22" s="18">
        <v>181000</v>
      </c>
      <c r="H22" s="19">
        <v>0</v>
      </c>
      <c r="I22" s="18">
        <v>123000</v>
      </c>
      <c r="J22" s="18">
        <v>21000</v>
      </c>
      <c r="K22" s="28">
        <v>60000</v>
      </c>
      <c r="L22" s="41">
        <v>51000</v>
      </c>
      <c r="M22" s="35">
        <v>42000</v>
      </c>
      <c r="N22" s="19">
        <v>51000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2494868</v>
      </c>
      <c r="C23" s="32">
        <v>0</v>
      </c>
      <c r="D23" s="27">
        <v>1494867.47</v>
      </c>
      <c r="E23" s="71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5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5311431</v>
      </c>
      <c r="C24" s="32">
        <v>0</v>
      </c>
      <c r="D24" s="27">
        <v>255704.84</v>
      </c>
      <c r="E24" s="71">
        <v>0</v>
      </c>
      <c r="F24" s="19">
        <v>0</v>
      </c>
      <c r="G24" s="19">
        <v>0</v>
      </c>
      <c r="H24" s="19">
        <v>0</v>
      </c>
      <c r="I24" s="18">
        <v>121018.44</v>
      </c>
      <c r="J24" s="18">
        <v>6254</v>
      </c>
      <c r="K24" s="28">
        <v>0</v>
      </c>
      <c r="L24" s="41">
        <v>95475</v>
      </c>
      <c r="M24" s="35">
        <v>32957.4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16981100</v>
      </c>
      <c r="C25" s="32">
        <v>0</v>
      </c>
      <c r="D25" s="27">
        <v>1512490</v>
      </c>
      <c r="E25" s="71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73">
        <v>1085600</v>
      </c>
      <c r="M25" s="35">
        <v>0</v>
      </c>
      <c r="N25" s="18">
        <v>302990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5380540</v>
      </c>
      <c r="C26" s="32">
        <v>0</v>
      </c>
      <c r="D26" s="27">
        <v>1469646.34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8">
        <v>385860</v>
      </c>
      <c r="K26" s="18">
        <v>84370</v>
      </c>
      <c r="L26" s="41">
        <v>330132.14</v>
      </c>
      <c r="M26" s="35">
        <v>74930</v>
      </c>
      <c r="N26" s="77">
        <v>364254.2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28450115</v>
      </c>
      <c r="C27" s="32">
        <v>0</v>
      </c>
      <c r="D27" s="48">
        <f>SUM(D28:D36)</f>
        <v>6921790.5699999994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1380000</v>
      </c>
      <c r="I27" s="33">
        <f t="shared" si="4"/>
        <v>1263429.01</v>
      </c>
      <c r="J27" s="33">
        <f t="shared" si="4"/>
        <v>350559</v>
      </c>
      <c r="K27" s="33">
        <f>SUM(K28:K36)</f>
        <v>1012506.9099999999</v>
      </c>
      <c r="L27" s="42">
        <f t="shared" si="4"/>
        <v>958656</v>
      </c>
      <c r="M27" s="48">
        <f t="shared" si="4"/>
        <v>1225583.6600000001</v>
      </c>
      <c r="N27" s="33">
        <f t="shared" si="4"/>
        <v>340829.99</v>
      </c>
      <c r="O27" s="33">
        <f t="shared" si="4"/>
        <v>0</v>
      </c>
      <c r="P27" s="33">
        <f>SUM(P28:P36)</f>
        <v>0</v>
      </c>
    </row>
    <row r="28" spans="1:17" ht="30" x14ac:dyDescent="0.25">
      <c r="A28" s="6" t="s">
        <v>17</v>
      </c>
      <c r="B28" s="27">
        <v>2784492</v>
      </c>
      <c r="C28" s="32">
        <v>0</v>
      </c>
      <c r="D28" s="27">
        <v>674344.09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8">
        <v>80240</v>
      </c>
      <c r="K28" s="18">
        <v>386625.96</v>
      </c>
      <c r="L28" s="41">
        <v>0</v>
      </c>
      <c r="M28" s="76">
        <v>199648.13</v>
      </c>
      <c r="N28" s="18">
        <v>7830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2932826</v>
      </c>
      <c r="C29" s="32">
        <v>0</v>
      </c>
      <c r="D29" s="27">
        <v>138532</v>
      </c>
      <c r="E29" s="19">
        <v>0</v>
      </c>
      <c r="F29" s="29">
        <v>7906</v>
      </c>
      <c r="G29" s="19">
        <v>0</v>
      </c>
      <c r="H29" s="19">
        <v>0</v>
      </c>
      <c r="I29" s="18">
        <v>88500</v>
      </c>
      <c r="J29" s="19">
        <v>0</v>
      </c>
      <c r="K29" s="19">
        <v>0</v>
      </c>
      <c r="L29" s="41">
        <v>0</v>
      </c>
      <c r="M29" s="76">
        <v>42126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2953399</v>
      </c>
      <c r="C30" s="32">
        <v>0</v>
      </c>
      <c r="D30" s="27">
        <v>708969.23</v>
      </c>
      <c r="E30" s="19">
        <v>0</v>
      </c>
      <c r="F30" s="29">
        <v>382320</v>
      </c>
      <c r="G30" s="19">
        <v>0</v>
      </c>
      <c r="H30" s="19">
        <v>0</v>
      </c>
      <c r="I30" s="18">
        <v>255495.23</v>
      </c>
      <c r="J30" s="19">
        <v>0</v>
      </c>
      <c r="K30" s="18">
        <v>1770</v>
      </c>
      <c r="L30" s="73">
        <v>69384</v>
      </c>
      <c r="M30" s="76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76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895439</v>
      </c>
      <c r="C32" s="27"/>
      <c r="D32" s="27">
        <v>288958.40000000002</v>
      </c>
      <c r="E32" s="19">
        <v>0</v>
      </c>
      <c r="F32" s="29">
        <v>0</v>
      </c>
      <c r="G32" s="19">
        <v>0</v>
      </c>
      <c r="H32" s="19">
        <v>0</v>
      </c>
      <c r="I32" s="18">
        <v>203054.4</v>
      </c>
      <c r="J32" s="18">
        <v>85904</v>
      </c>
      <c r="K32" s="19">
        <v>0</v>
      </c>
      <c r="L32" s="40">
        <v>0</v>
      </c>
      <c r="M32" s="76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99217</v>
      </c>
      <c r="C33" s="32">
        <v>0</v>
      </c>
      <c r="D33" s="27">
        <v>15102.19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8">
        <v>1156.4000000000001</v>
      </c>
      <c r="K33" s="19">
        <v>0</v>
      </c>
      <c r="L33" s="41">
        <v>5900</v>
      </c>
      <c r="M33" s="76">
        <v>8045.79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8868611</v>
      </c>
      <c r="C34" s="32">
        <v>0</v>
      </c>
      <c r="D34" s="27">
        <v>3479265.36</v>
      </c>
      <c r="E34" s="19">
        <v>0</v>
      </c>
      <c r="F34" s="29">
        <v>0</v>
      </c>
      <c r="G34" s="19">
        <v>0</v>
      </c>
      <c r="H34" s="18">
        <v>1380000</v>
      </c>
      <c r="I34" s="18">
        <v>375000</v>
      </c>
      <c r="J34" s="18">
        <v>85000</v>
      </c>
      <c r="K34" s="18">
        <v>460000</v>
      </c>
      <c r="L34" s="41">
        <v>508000</v>
      </c>
      <c r="M34" s="76">
        <v>360265.36</v>
      </c>
      <c r="N34" s="18">
        <v>311000</v>
      </c>
      <c r="O34" s="66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76">
        <v>0</v>
      </c>
      <c r="N35" s="18">
        <v>21999.99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9916131</v>
      </c>
      <c r="C36" s="32">
        <v>0</v>
      </c>
      <c r="D36" s="27">
        <v>1616619.3</v>
      </c>
      <c r="E36" s="19">
        <v>0</v>
      </c>
      <c r="F36" s="19">
        <v>0</v>
      </c>
      <c r="G36" s="19">
        <v>0</v>
      </c>
      <c r="H36" s="19">
        <v>0</v>
      </c>
      <c r="I36" s="18">
        <v>341379.38</v>
      </c>
      <c r="J36" s="18">
        <v>98258.6</v>
      </c>
      <c r="K36" s="18">
        <v>164110.95000000001</v>
      </c>
      <c r="L36" s="41">
        <v>375372</v>
      </c>
      <c r="M36" s="76">
        <v>615498.38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27">
        <v>11217190</v>
      </c>
      <c r="C38" s="56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23328511</v>
      </c>
      <c r="C53" s="32">
        <v>0</v>
      </c>
      <c r="D53" s="20">
        <f>+D54+D55+D58+D62+D57</f>
        <v>3205662.65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404663.48</v>
      </c>
      <c r="K53" s="36">
        <f t="shared" si="23"/>
        <v>0</v>
      </c>
      <c r="L53" s="43">
        <f t="shared" ref="L53:M53" si="24">SUM(L54:L62)</f>
        <v>0</v>
      </c>
      <c r="M53" s="75">
        <f t="shared" si="24"/>
        <v>124717.74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11217190</v>
      </c>
      <c r="C54" s="32">
        <v>0</v>
      </c>
      <c r="D54" s="27">
        <v>2820280.93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8">
        <v>243593.48</v>
      </c>
      <c r="K54" s="28">
        <v>0</v>
      </c>
      <c r="L54" s="40">
        <v>0</v>
      </c>
      <c r="M54" s="76">
        <v>42607.44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3326373</v>
      </c>
      <c r="C55" s="56"/>
      <c r="D55" s="27">
        <v>142201.42000000001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76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76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78">
        <v>7000000</v>
      </c>
      <c r="C57" s="56"/>
      <c r="D57" s="67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76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1774948</v>
      </c>
      <c r="C58" s="56"/>
      <c r="D58" s="67">
        <v>243180.3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8">
        <v>161070</v>
      </c>
      <c r="K58" s="19">
        <v>0</v>
      </c>
      <c r="L58" s="40">
        <v>0</v>
      </c>
      <c r="M58" s="76">
        <v>82110.3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76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76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76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3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76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290091497</v>
      </c>
      <c r="C75" s="24"/>
      <c r="D75" s="24">
        <f t="shared" ref="D75:P75" si="43">SUM(D11+D17+D27+D37+D45+D53+D63+D68+D71)</f>
        <v>163791040.97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14682083.859999998</v>
      </c>
      <c r="I75" s="24">
        <f t="shared" si="43"/>
        <v>15376081.050000001</v>
      </c>
      <c r="J75" s="24">
        <f t="shared" si="43"/>
        <v>14591134.359999999</v>
      </c>
      <c r="K75" s="24">
        <f t="shared" si="43"/>
        <v>28732307.84</v>
      </c>
      <c r="L75" s="45">
        <f t="shared" si="43"/>
        <v>16218891.869999999</v>
      </c>
      <c r="M75" s="45">
        <f t="shared" si="43"/>
        <v>16608072.570000002</v>
      </c>
      <c r="N75" s="24">
        <f t="shared" si="43"/>
        <v>14066956.670000002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8">
        <f>+B86+B75</f>
        <v>290091497</v>
      </c>
      <c r="C88" s="9"/>
      <c r="D88" s="25">
        <f>+D75</f>
        <v>163791040.97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15090857.469999999</v>
      </c>
      <c r="H88" s="25">
        <f t="shared" si="83"/>
        <v>14682083.859999998</v>
      </c>
      <c r="I88" s="25">
        <f t="shared" si="83"/>
        <v>15376081.050000001</v>
      </c>
      <c r="J88" s="25">
        <f t="shared" si="83"/>
        <v>14591134.359999999</v>
      </c>
      <c r="K88" s="25">
        <f t="shared" si="83"/>
        <v>28732307.84</v>
      </c>
      <c r="L88" s="44">
        <f t="shared" si="83"/>
        <v>16218891.869999999</v>
      </c>
      <c r="M88" s="25">
        <f t="shared" si="83"/>
        <v>16608072.570000002</v>
      </c>
      <c r="N88" s="25">
        <f t="shared" si="83"/>
        <v>14066956.670000002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50"/>
    </row>
    <row r="90" spans="1:16" x14ac:dyDescent="0.25">
      <c r="A90" t="s">
        <v>120</v>
      </c>
      <c r="M90" s="50"/>
    </row>
    <row r="91" spans="1:16" x14ac:dyDescent="0.25">
      <c r="A91" t="s">
        <v>121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85" t="s">
        <v>113</v>
      </c>
      <c r="B95" s="85"/>
      <c r="C95" s="85"/>
      <c r="D95" s="85"/>
      <c r="E95" s="85"/>
      <c r="F95" s="85"/>
      <c r="G95" s="85"/>
      <c r="H95" s="85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118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86" t="s">
        <v>103</v>
      </c>
      <c r="C107" s="86"/>
      <c r="D107" s="86"/>
      <c r="E107" s="86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87" t="s">
        <v>117</v>
      </c>
      <c r="C111" s="87"/>
      <c r="D111" s="87"/>
      <c r="E111" s="87"/>
      <c r="M111" s="50"/>
    </row>
    <row r="112" spans="1:13" x14ac:dyDescent="0.25">
      <c r="B112" s="86" t="s">
        <v>114</v>
      </c>
      <c r="C112" s="86"/>
      <c r="D112" s="86"/>
      <c r="E112" s="86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95:H95"/>
    <mergeCell ref="B107:E107"/>
    <mergeCell ref="B111:E111"/>
    <mergeCell ref="B112:E112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OCTUBRE  31- 2025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ENCCONTALAP</cp:lastModifiedBy>
  <cp:lastPrinted>2025-02-10T16:37:05Z</cp:lastPrinted>
  <dcterms:created xsi:type="dcterms:W3CDTF">2018-04-17T18:57:16Z</dcterms:created>
  <dcterms:modified xsi:type="dcterms:W3CDTF">2025-11-11T01:47:12Z</dcterms:modified>
</cp:coreProperties>
</file>