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Nomina Junio 2024\"/>
    </mc:Choice>
  </mc:AlternateContent>
  <xr:revisionPtr revIDLastSave="0" documentId="13_ncr:1_{1CD12FEA-1690-4AD0-BDF8-919E4307C8A2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L246" i="10" l="1"/>
  <c r="J246" i="10"/>
  <c r="K246" i="10"/>
  <c r="M246" i="10"/>
  <c r="N246" i="10"/>
  <c r="L210" i="10"/>
  <c r="J210" i="10"/>
  <c r="K210" i="10"/>
  <c r="M210" i="10"/>
  <c r="N210" i="10"/>
  <c r="Q210" i="10" l="1"/>
  <c r="S210" i="10" s="1"/>
  <c r="Q246" i="10"/>
  <c r="S246" i="10" s="1"/>
  <c r="G248" i="10"/>
  <c r="J72" i="10"/>
  <c r="K72" i="10"/>
  <c r="M72" i="10"/>
  <c r="N72" i="10"/>
  <c r="N52" i="10"/>
  <c r="M52" i="10"/>
  <c r="K52" i="10"/>
  <c r="J52" i="10"/>
  <c r="Q72" i="10" l="1"/>
  <c r="S72" i="10" s="1"/>
  <c r="R72" i="10"/>
  <c r="P72" i="10"/>
  <c r="R52" i="10"/>
  <c r="Q52" i="10"/>
  <c r="S52" i="10" s="1"/>
  <c r="P52" i="10"/>
  <c r="N127" i="10"/>
  <c r="M127" i="10"/>
  <c r="K127" i="10"/>
  <c r="J127" i="10"/>
  <c r="L198" i="10"/>
  <c r="J198" i="10"/>
  <c r="K198" i="10"/>
  <c r="M198" i="10"/>
  <c r="N198" i="10"/>
  <c r="L15" i="10"/>
  <c r="K15" i="10"/>
  <c r="K14" i="10"/>
  <c r="J15" i="10"/>
  <c r="M15" i="10"/>
  <c r="N15" i="10"/>
  <c r="L99" i="10"/>
  <c r="J99" i="10"/>
  <c r="K99" i="10"/>
  <c r="M99" i="10"/>
  <c r="N99" i="10"/>
  <c r="L92" i="10"/>
  <c r="J92" i="10"/>
  <c r="K92" i="10"/>
  <c r="M92" i="10"/>
  <c r="N92" i="10"/>
  <c r="L146" i="10"/>
  <c r="J146" i="10"/>
  <c r="K146" i="10"/>
  <c r="M146" i="10"/>
  <c r="N146" i="10"/>
  <c r="Q146" i="10" l="1"/>
  <c r="S146" i="10" s="1"/>
  <c r="Q99" i="10"/>
  <c r="S99" i="10" s="1"/>
  <c r="Q15" i="10"/>
  <c r="S15" i="10" s="1"/>
  <c r="R198" i="10"/>
  <c r="R146" i="10"/>
  <c r="R92" i="10"/>
  <c r="R15" i="10"/>
  <c r="Q127" i="10"/>
  <c r="S127" i="10" s="1"/>
  <c r="P146" i="10"/>
  <c r="P92" i="10"/>
  <c r="R99" i="10"/>
  <c r="Q198" i="10"/>
  <c r="S198" i="10" s="1"/>
  <c r="Q92" i="10"/>
  <c r="S92" i="10" s="1"/>
  <c r="P99" i="10"/>
  <c r="P15" i="10"/>
  <c r="P198" i="10"/>
  <c r="R127" i="10"/>
  <c r="P127" i="10"/>
  <c r="L119" i="10" l="1"/>
  <c r="J119" i="10"/>
  <c r="K119" i="10"/>
  <c r="M119" i="10"/>
  <c r="N119" i="10"/>
  <c r="R119" i="10" l="1"/>
  <c r="Q119" i="10"/>
  <c r="S119" i="10" s="1"/>
  <c r="P119" i="10"/>
  <c r="N245" i="10"/>
  <c r="M245" i="10"/>
  <c r="K245" i="10"/>
  <c r="J245" i="10"/>
  <c r="N166" i="10"/>
  <c r="M166" i="10"/>
  <c r="K166" i="10"/>
  <c r="J166" i="10"/>
  <c r="N224" i="10"/>
  <c r="M224" i="10"/>
  <c r="K224" i="10"/>
  <c r="J224" i="10"/>
  <c r="N108" i="10"/>
  <c r="M108" i="10"/>
  <c r="K108" i="10"/>
  <c r="J108" i="10"/>
  <c r="R108" i="10" l="1"/>
  <c r="R166" i="10"/>
  <c r="Q108" i="10"/>
  <c r="S108" i="10" s="1"/>
  <c r="Q166" i="10"/>
  <c r="S166" i="10" s="1"/>
  <c r="Q245" i="10"/>
  <c r="S245" i="10" s="1"/>
  <c r="R245" i="10"/>
  <c r="P245" i="10"/>
  <c r="Q224" i="10"/>
  <c r="S224" i="10" s="1"/>
  <c r="P166" i="10"/>
  <c r="P108" i="10"/>
  <c r="N151" i="10"/>
  <c r="M151" i="10"/>
  <c r="K151" i="10"/>
  <c r="J151" i="10"/>
  <c r="R151" i="10" l="1"/>
  <c r="Q151" i="10"/>
  <c r="S151" i="10" s="1"/>
  <c r="P151" i="10"/>
  <c r="N58" i="10"/>
  <c r="M58" i="10"/>
  <c r="K58" i="10"/>
  <c r="J58" i="10"/>
  <c r="N161" i="10"/>
  <c r="M161" i="10"/>
  <c r="K161" i="10"/>
  <c r="J161" i="10"/>
  <c r="N156" i="10"/>
  <c r="M156" i="10"/>
  <c r="K156" i="10"/>
  <c r="J156" i="10"/>
  <c r="N60" i="10"/>
  <c r="M60" i="10"/>
  <c r="K60" i="10"/>
  <c r="J60" i="10"/>
  <c r="N64" i="10"/>
  <c r="M64" i="10"/>
  <c r="K64" i="10"/>
  <c r="J64" i="10"/>
  <c r="N44" i="10"/>
  <c r="M44" i="10"/>
  <c r="K44" i="10"/>
  <c r="J44" i="10"/>
  <c r="N19" i="10"/>
  <c r="M19" i="10"/>
  <c r="K19" i="10"/>
  <c r="J19" i="10"/>
  <c r="N16" i="10"/>
  <c r="M16" i="10"/>
  <c r="K16" i="10"/>
  <c r="J16" i="10"/>
  <c r="N126" i="10"/>
  <c r="M126" i="10"/>
  <c r="K126" i="10"/>
  <c r="J126" i="10"/>
  <c r="N194" i="10"/>
  <c r="M194" i="10"/>
  <c r="K194" i="10"/>
  <c r="J194" i="10"/>
  <c r="Q194" i="10" l="1"/>
  <c r="S194" i="10" s="1"/>
  <c r="Q126" i="10"/>
  <c r="S126" i="10" s="1"/>
  <c r="P16" i="10"/>
  <c r="R58" i="10"/>
  <c r="Q19" i="10"/>
  <c r="S19" i="10" s="1"/>
  <c r="Q58" i="10"/>
  <c r="S58" i="10" s="1"/>
  <c r="P58" i="10"/>
  <c r="R126" i="10"/>
  <c r="R16" i="10"/>
  <c r="R19" i="10"/>
  <c r="R194" i="10"/>
  <c r="P19" i="10"/>
  <c r="Q16" i="10"/>
  <c r="S16" i="10" s="1"/>
  <c r="P126" i="10"/>
  <c r="P194" i="10"/>
  <c r="N165" i="10" l="1"/>
  <c r="M165" i="10"/>
  <c r="K165" i="10"/>
  <c r="J165" i="10"/>
  <c r="J168" i="10"/>
  <c r="K168" i="10"/>
  <c r="M168" i="10"/>
  <c r="N168" i="10"/>
  <c r="N137" i="10"/>
  <c r="M137" i="10"/>
  <c r="K137" i="10"/>
  <c r="J137" i="10"/>
  <c r="N114" i="10"/>
  <c r="M114" i="10"/>
  <c r="K114" i="10"/>
  <c r="J114" i="10"/>
  <c r="N173" i="10"/>
  <c r="M173" i="10"/>
  <c r="K173" i="10"/>
  <c r="J173" i="10"/>
  <c r="R173" i="10" l="1"/>
  <c r="Q173" i="10"/>
  <c r="S173" i="10" s="1"/>
  <c r="R114" i="10"/>
  <c r="Q114" i="10"/>
  <c r="S114" i="10" s="1"/>
  <c r="R168" i="10"/>
  <c r="Q168" i="10"/>
  <c r="S168" i="10" s="1"/>
  <c r="R165" i="10"/>
  <c r="P165" i="10"/>
  <c r="P168" i="10"/>
  <c r="Q165" i="10"/>
  <c r="S165" i="10" s="1"/>
  <c r="Q137" i="10"/>
  <c r="S137" i="10" s="1"/>
  <c r="R137" i="10"/>
  <c r="P137" i="10"/>
  <c r="P114" i="10"/>
  <c r="P173" i="10"/>
  <c r="N98" i="10"/>
  <c r="M98" i="10"/>
  <c r="K98" i="10"/>
  <c r="J98" i="10"/>
  <c r="N94" i="10"/>
  <c r="M94" i="10"/>
  <c r="K94" i="10"/>
  <c r="J94" i="10"/>
  <c r="R94" i="10" l="1"/>
  <c r="R98" i="10"/>
  <c r="Q94" i="10"/>
  <c r="S94" i="10" s="1"/>
  <c r="Q98" i="10"/>
  <c r="S98" i="10" s="1"/>
  <c r="P98" i="10"/>
  <c r="P94" i="10"/>
  <c r="N152" i="10"/>
  <c r="M152" i="10"/>
  <c r="K152" i="10"/>
  <c r="J152" i="10"/>
  <c r="Q152" i="10" l="1"/>
  <c r="S152" i="10" s="1"/>
  <c r="R152" i="10"/>
  <c r="P152" i="10"/>
  <c r="N24" i="10"/>
  <c r="M24" i="10"/>
  <c r="K24" i="10"/>
  <c r="J24" i="10"/>
  <c r="J86" i="10"/>
  <c r="K86" i="10"/>
  <c r="M86" i="10"/>
  <c r="N86" i="10"/>
  <c r="N89" i="10"/>
  <c r="M89" i="10"/>
  <c r="K89" i="10"/>
  <c r="J89" i="10"/>
  <c r="N144" i="10"/>
  <c r="M144" i="10"/>
  <c r="K144" i="10"/>
  <c r="J144" i="10"/>
  <c r="N192" i="10"/>
  <c r="M192" i="10"/>
  <c r="K192" i="10"/>
  <c r="J192" i="10"/>
  <c r="R192" i="10" l="1"/>
  <c r="R144" i="10"/>
  <c r="R89" i="10"/>
  <c r="Q86" i="10"/>
  <c r="S86" i="10" s="1"/>
  <c r="R24" i="10"/>
  <c r="Q24" i="10"/>
  <c r="S24" i="10" s="1"/>
  <c r="R86" i="10"/>
  <c r="P86" i="10"/>
  <c r="Q192" i="10"/>
  <c r="S192" i="10" s="1"/>
  <c r="Q144" i="10"/>
  <c r="S144" i="10" s="1"/>
  <c r="Q89" i="10"/>
  <c r="S89" i="10" s="1"/>
  <c r="P24" i="10"/>
  <c r="P89" i="10"/>
  <c r="P144" i="10"/>
  <c r="P192" i="10"/>
  <c r="N125" i="10"/>
  <c r="M125" i="10"/>
  <c r="K125" i="10"/>
  <c r="J125" i="10"/>
  <c r="N154" i="10"/>
  <c r="M154" i="10"/>
  <c r="K154" i="10"/>
  <c r="J154" i="10"/>
  <c r="J153" i="10"/>
  <c r="K153" i="10"/>
  <c r="M153" i="10"/>
  <c r="N153" i="10"/>
  <c r="N113" i="10"/>
  <c r="M113" i="10"/>
  <c r="K113" i="10"/>
  <c r="J113" i="10"/>
  <c r="N197" i="10"/>
  <c r="M197" i="10"/>
  <c r="K197" i="10"/>
  <c r="J197" i="10"/>
  <c r="N147" i="10"/>
  <c r="M147" i="10"/>
  <c r="K147" i="10"/>
  <c r="J147" i="10"/>
  <c r="R154" i="10" l="1"/>
  <c r="R125" i="10"/>
  <c r="Q197" i="10"/>
  <c r="S197" i="10" s="1"/>
  <c r="Q113" i="10"/>
  <c r="S113" i="10" s="1"/>
  <c r="R197" i="10"/>
  <c r="R113" i="10"/>
  <c r="R153" i="10"/>
  <c r="Q154" i="10"/>
  <c r="S154" i="10" s="1"/>
  <c r="Q125" i="10"/>
  <c r="S125" i="10" s="1"/>
  <c r="P125" i="10"/>
  <c r="P153" i="10"/>
  <c r="P154" i="10"/>
  <c r="Q153" i="10"/>
  <c r="S153" i="10" s="1"/>
  <c r="P113" i="10"/>
  <c r="P197" i="10"/>
  <c r="N239" i="10" l="1"/>
  <c r="M239" i="10"/>
  <c r="K239" i="10"/>
  <c r="J239" i="10"/>
  <c r="N244" i="10"/>
  <c r="M244" i="10"/>
  <c r="K244" i="10"/>
  <c r="J244" i="10"/>
  <c r="N145" i="10"/>
  <c r="M145" i="10"/>
  <c r="K145" i="10"/>
  <c r="J145" i="10"/>
  <c r="N130" i="10"/>
  <c r="M130" i="10"/>
  <c r="K130" i="10"/>
  <c r="J130" i="10"/>
  <c r="N238" i="10"/>
  <c r="M238" i="10"/>
  <c r="K238" i="10"/>
  <c r="J238" i="10"/>
  <c r="R244" i="10" l="1"/>
  <c r="Q239" i="10"/>
  <c r="S239" i="10" s="1"/>
  <c r="R145" i="10"/>
  <c r="Q145" i="10"/>
  <c r="S145" i="10" s="1"/>
  <c r="R239" i="10"/>
  <c r="Q244" i="10"/>
  <c r="S244" i="10" s="1"/>
  <c r="P239" i="10"/>
  <c r="P244" i="10"/>
  <c r="P145" i="10"/>
  <c r="R130" i="10"/>
  <c r="R238" i="10"/>
  <c r="P238" i="10"/>
  <c r="Q130" i="10"/>
  <c r="S130" i="10" s="1"/>
  <c r="P130" i="10"/>
  <c r="Q238" i="10"/>
  <c r="S238" i="10" s="1"/>
  <c r="N117" i="10"/>
  <c r="M117" i="10"/>
  <c r="K117" i="10"/>
  <c r="J117" i="10"/>
  <c r="N226" i="10"/>
  <c r="M226" i="10"/>
  <c r="K226" i="10"/>
  <c r="J226" i="10"/>
  <c r="P117" i="10" l="1"/>
  <c r="R117" i="10"/>
  <c r="Q117" i="10"/>
  <c r="S117" i="10" s="1"/>
  <c r="N51" i="10"/>
  <c r="M51" i="10"/>
  <c r="K51" i="10"/>
  <c r="J51" i="10"/>
  <c r="N172" i="10"/>
  <c r="M172" i="10"/>
  <c r="K172" i="10"/>
  <c r="J172" i="10"/>
  <c r="P51" i="10" l="1"/>
  <c r="R51" i="10"/>
  <c r="Q51" i="10"/>
  <c r="S51" i="10" s="1"/>
  <c r="R172" i="10"/>
  <c r="Q172" i="10"/>
  <c r="S172" i="10" s="1"/>
  <c r="P172" i="10"/>
  <c r="N18" i="10"/>
  <c r="M18" i="10"/>
  <c r="K18" i="10"/>
  <c r="J18" i="10"/>
  <c r="R18" i="10" l="1"/>
  <c r="P18" i="10"/>
  <c r="Q18" i="10"/>
  <c r="S18" i="10" s="1"/>
  <c r="N74" i="10"/>
  <c r="M74" i="10"/>
  <c r="K74" i="10"/>
  <c r="J74" i="10"/>
  <c r="N75" i="10"/>
  <c r="M75" i="10"/>
  <c r="K75" i="10"/>
  <c r="J75" i="10"/>
  <c r="N100" i="10"/>
  <c r="M100" i="10"/>
  <c r="K100" i="10"/>
  <c r="J100" i="10"/>
  <c r="N181" i="10"/>
  <c r="M181" i="10"/>
  <c r="K181" i="10"/>
  <c r="J181" i="10"/>
  <c r="N182" i="10"/>
  <c r="M182" i="10"/>
  <c r="K182" i="10"/>
  <c r="J182" i="10"/>
  <c r="Q182" i="10" l="1"/>
  <c r="S182" i="10" s="1"/>
  <c r="R182" i="10"/>
  <c r="P182" i="10"/>
  <c r="Q63" i="10"/>
  <c r="S63" i="10" s="1"/>
  <c r="N63" i="10"/>
  <c r="N17" i="10" l="1"/>
  <c r="M17" i="10"/>
  <c r="K17" i="10"/>
  <c r="J17" i="10"/>
  <c r="N164" i="10"/>
  <c r="M164" i="10"/>
  <c r="K164" i="10"/>
  <c r="J164" i="10"/>
  <c r="N219" i="10"/>
  <c r="M219" i="10"/>
  <c r="K219" i="10"/>
  <c r="J219" i="10"/>
  <c r="R17" i="10" l="1"/>
  <c r="P17" i="10"/>
  <c r="Q17" i="10"/>
  <c r="S17" i="10" s="1"/>
  <c r="R219" i="10"/>
  <c r="Q219" i="10"/>
  <c r="S219" i="10" s="1"/>
  <c r="P219" i="10"/>
  <c r="N148" i="10"/>
  <c r="M148" i="10"/>
  <c r="K148" i="10"/>
  <c r="J148" i="10"/>
  <c r="N247" i="10"/>
  <c r="M247" i="10"/>
  <c r="K247" i="10"/>
  <c r="J247" i="10"/>
  <c r="N243" i="10"/>
  <c r="M243" i="10"/>
  <c r="K243" i="10"/>
  <c r="J243" i="10"/>
  <c r="N195" i="10"/>
  <c r="M195" i="10"/>
  <c r="K195" i="10"/>
  <c r="J195" i="10"/>
  <c r="Q195" i="10" l="1"/>
  <c r="S195" i="10" s="1"/>
  <c r="R195" i="10"/>
  <c r="R247" i="10"/>
  <c r="Q243" i="10"/>
  <c r="S243" i="10" s="1"/>
  <c r="Q247" i="10"/>
  <c r="S247" i="10" s="1"/>
  <c r="Q148" i="10"/>
  <c r="S148" i="10" s="1"/>
  <c r="R148" i="10"/>
  <c r="P148" i="10"/>
  <c r="R243" i="10"/>
  <c r="P247" i="10"/>
  <c r="P243" i="10"/>
  <c r="P195" i="10"/>
  <c r="N242" i="10"/>
  <c r="M242" i="10"/>
  <c r="K242" i="10"/>
  <c r="J242" i="10"/>
  <c r="N241" i="10"/>
  <c r="M241" i="10"/>
  <c r="K241" i="10"/>
  <c r="J241" i="10"/>
  <c r="N240" i="10"/>
  <c r="M240" i="10"/>
  <c r="K240" i="10"/>
  <c r="J240" i="10"/>
  <c r="Q242" i="10" l="1"/>
  <c r="S242" i="10" s="1"/>
  <c r="Q241" i="10"/>
  <c r="S241" i="10" s="1"/>
  <c r="P240" i="10"/>
  <c r="R240" i="10"/>
  <c r="R241" i="10"/>
  <c r="R242" i="10"/>
  <c r="P241" i="10"/>
  <c r="P242" i="10"/>
  <c r="Q240" i="10"/>
  <c r="S240" i="10" s="1"/>
  <c r="J93" i="10"/>
  <c r="K93" i="10"/>
  <c r="M93" i="10"/>
  <c r="N93" i="10"/>
  <c r="N80" i="10"/>
  <c r="M80" i="10"/>
  <c r="K80" i="10"/>
  <c r="J80" i="10"/>
  <c r="J116" i="10"/>
  <c r="K116" i="10"/>
  <c r="M116" i="10"/>
  <c r="N116" i="10"/>
  <c r="R80" i="10" l="1"/>
  <c r="Q80" i="10"/>
  <c r="S80" i="10" s="1"/>
  <c r="P80" i="10"/>
  <c r="Q93" i="10"/>
  <c r="S93" i="10" s="1"/>
  <c r="R116" i="10"/>
  <c r="R93" i="10"/>
  <c r="P116" i="10"/>
  <c r="P93" i="10"/>
  <c r="Q116" i="10"/>
  <c r="S116" i="10" s="1"/>
  <c r="J101" i="10"/>
  <c r="K101" i="10"/>
  <c r="M101" i="10"/>
  <c r="N101" i="10"/>
  <c r="N230" i="10"/>
  <c r="M230" i="10"/>
  <c r="K230" i="10"/>
  <c r="J230" i="10"/>
  <c r="J102" i="10"/>
  <c r="K102" i="10"/>
  <c r="M102" i="10"/>
  <c r="N102" i="10"/>
  <c r="N190" i="10"/>
  <c r="M190" i="10"/>
  <c r="K190" i="10"/>
  <c r="J190" i="10"/>
  <c r="J40" i="10"/>
  <c r="K40" i="10"/>
  <c r="M40" i="10"/>
  <c r="N40" i="10"/>
  <c r="R101" i="10" l="1"/>
  <c r="R40" i="10"/>
  <c r="R102" i="10"/>
  <c r="P101" i="10"/>
  <c r="Q40" i="10"/>
  <c r="S40" i="10" s="1"/>
  <c r="Q102" i="10"/>
  <c r="S102" i="10" s="1"/>
  <c r="R230" i="10"/>
  <c r="Q101" i="10"/>
  <c r="S101" i="10" s="1"/>
  <c r="P40" i="10"/>
  <c r="P102" i="10"/>
  <c r="Q230" i="10"/>
  <c r="S230" i="10" s="1"/>
  <c r="P230" i="10"/>
  <c r="P190" i="10"/>
  <c r="R190" i="10"/>
  <c r="Q190" i="10"/>
  <c r="S190" i="10" s="1"/>
  <c r="N157" i="10"/>
  <c r="M157" i="10"/>
  <c r="K157" i="10"/>
  <c r="J157" i="10"/>
  <c r="I248" i="10" l="1"/>
  <c r="N134" i="10"/>
  <c r="M134" i="10"/>
  <c r="K134" i="10"/>
  <c r="J134" i="10"/>
  <c r="N50" i="10"/>
  <c r="M50" i="10"/>
  <c r="K50" i="10"/>
  <c r="J50" i="10"/>
  <c r="J91" i="10"/>
  <c r="K91" i="10"/>
  <c r="M91" i="10"/>
  <c r="N91" i="10"/>
  <c r="Q91" i="10" l="1"/>
  <c r="S91" i="10" s="1"/>
  <c r="R91" i="10"/>
  <c r="P91" i="10"/>
  <c r="N142" i="10"/>
  <c r="M142" i="10"/>
  <c r="K142" i="10"/>
  <c r="J142" i="10"/>
  <c r="J141" i="10"/>
  <c r="K141" i="10"/>
  <c r="M141" i="10"/>
  <c r="N141" i="10"/>
  <c r="N118" i="10"/>
  <c r="M118" i="10"/>
  <c r="K118" i="10"/>
  <c r="J118" i="10"/>
  <c r="N85" i="10"/>
  <c r="M85" i="10"/>
  <c r="K85" i="10"/>
  <c r="J85" i="10"/>
  <c r="N122" i="10"/>
  <c r="M122" i="10"/>
  <c r="K122" i="10"/>
  <c r="J122" i="10"/>
  <c r="N121" i="10"/>
  <c r="M121" i="10"/>
  <c r="K121" i="10"/>
  <c r="J121" i="10"/>
  <c r="Q142" i="10" l="1"/>
  <c r="S142" i="10" s="1"/>
  <c r="Q141" i="10"/>
  <c r="S141" i="10" s="1"/>
  <c r="R142" i="10"/>
  <c r="P142" i="10"/>
  <c r="R118" i="10"/>
  <c r="Q118" i="10"/>
  <c r="S118" i="10" s="1"/>
  <c r="R141" i="10"/>
  <c r="P141" i="10"/>
  <c r="P118" i="10"/>
  <c r="N171" i="10"/>
  <c r="M171" i="10"/>
  <c r="K171" i="10"/>
  <c r="J171" i="10"/>
  <c r="N13" i="10"/>
  <c r="M13" i="10"/>
  <c r="K13" i="10"/>
  <c r="J13" i="10"/>
  <c r="R171" i="10" l="1"/>
  <c r="P171" i="10"/>
  <c r="Q171" i="10"/>
  <c r="S171" i="10" s="1"/>
  <c r="Q13" i="10"/>
  <c r="S13" i="10" s="1"/>
  <c r="R13" i="10"/>
  <c r="P13" i="10"/>
  <c r="N213" i="10" l="1"/>
  <c r="M213" i="10"/>
  <c r="K213" i="10"/>
  <c r="J213" i="10"/>
  <c r="Q213" i="10" l="1"/>
  <c r="S213" i="10" s="1"/>
  <c r="R213" i="10"/>
  <c r="P213" i="10"/>
  <c r="N223" i="10" l="1"/>
  <c r="M223" i="10"/>
  <c r="K223" i="10"/>
  <c r="J223" i="10"/>
  <c r="N212" i="10"/>
  <c r="M212" i="10"/>
  <c r="K212" i="10"/>
  <c r="J212" i="10"/>
  <c r="N39" i="10"/>
  <c r="M39" i="10"/>
  <c r="K39" i="10"/>
  <c r="J39" i="10"/>
  <c r="N79" i="10"/>
  <c r="M79" i="10"/>
  <c r="K79" i="10"/>
  <c r="J79" i="10"/>
  <c r="N201" i="10"/>
  <c r="M201" i="10"/>
  <c r="K201" i="10"/>
  <c r="J201" i="10"/>
  <c r="Q223" i="10" l="1"/>
  <c r="S223" i="10" s="1"/>
  <c r="R39" i="10"/>
  <c r="R212" i="10"/>
  <c r="R223" i="10"/>
  <c r="R100" i="10"/>
  <c r="Q212" i="10"/>
  <c r="S212" i="10" s="1"/>
  <c r="P223" i="10"/>
  <c r="P212" i="10"/>
  <c r="Q39" i="10"/>
  <c r="S39" i="10" s="1"/>
  <c r="P39" i="10"/>
  <c r="Q201" i="10"/>
  <c r="S201" i="10" s="1"/>
  <c r="Q100" i="10"/>
  <c r="S100" i="10" s="1"/>
  <c r="P100" i="10"/>
  <c r="R201" i="10"/>
  <c r="P79" i="10"/>
  <c r="R79" i="10"/>
  <c r="Q79" i="10"/>
  <c r="S79" i="10" s="1"/>
  <c r="P201" i="10"/>
  <c r="N90" i="10"/>
  <c r="M90" i="10"/>
  <c r="K90" i="10"/>
  <c r="J90" i="10"/>
  <c r="N229" i="10"/>
  <c r="M229" i="10"/>
  <c r="K229" i="10"/>
  <c r="J229" i="10"/>
  <c r="N228" i="10"/>
  <c r="M228" i="10"/>
  <c r="K228" i="10"/>
  <c r="J228" i="10"/>
  <c r="J215" i="10"/>
  <c r="K215" i="10"/>
  <c r="M215" i="10"/>
  <c r="N215" i="10"/>
  <c r="N123" i="10"/>
  <c r="M123" i="10"/>
  <c r="K123" i="10"/>
  <c r="J123" i="10"/>
  <c r="N111" i="10"/>
  <c r="M111" i="10"/>
  <c r="K111" i="10"/>
  <c r="J111" i="10"/>
  <c r="N105" i="10"/>
  <c r="M105" i="10"/>
  <c r="K105" i="10"/>
  <c r="J105" i="10"/>
  <c r="J53" i="10"/>
  <c r="K53" i="10"/>
  <c r="M53" i="10"/>
  <c r="N53" i="10"/>
  <c r="J96" i="10"/>
  <c r="K96" i="10"/>
  <c r="M96" i="10"/>
  <c r="N96" i="10"/>
  <c r="N70" i="10"/>
  <c r="M70" i="10"/>
  <c r="K70" i="10"/>
  <c r="J70" i="10"/>
  <c r="N77" i="10"/>
  <c r="M77" i="10"/>
  <c r="K77" i="10"/>
  <c r="J77" i="10"/>
  <c r="N188" i="10"/>
  <c r="M188" i="10"/>
  <c r="K188" i="10"/>
  <c r="J188" i="10"/>
  <c r="N175" i="10"/>
  <c r="M175" i="10"/>
  <c r="K175" i="10"/>
  <c r="J175" i="10"/>
  <c r="N189" i="10"/>
  <c r="M189" i="10"/>
  <c r="K189" i="10"/>
  <c r="J189" i="10"/>
  <c r="N112" i="10"/>
  <c r="M112" i="10"/>
  <c r="K112" i="10"/>
  <c r="J112" i="10"/>
  <c r="N78" i="10"/>
  <c r="M78" i="10"/>
  <c r="K78" i="10"/>
  <c r="J78" i="10"/>
  <c r="N35" i="10"/>
  <c r="M35" i="10"/>
  <c r="K35" i="10"/>
  <c r="J35" i="10"/>
  <c r="P215" i="10" l="1"/>
  <c r="R228" i="10"/>
  <c r="R229" i="10"/>
  <c r="R90" i="10"/>
  <c r="R215" i="10"/>
  <c r="R77" i="10"/>
  <c r="R70" i="10"/>
  <c r="Q215" i="10"/>
  <c r="S215" i="10" s="1"/>
  <c r="Q90" i="10"/>
  <c r="S90" i="10" s="1"/>
  <c r="P90" i="10"/>
  <c r="Q228" i="10"/>
  <c r="S228" i="10" s="1"/>
  <c r="R105" i="10"/>
  <c r="R111" i="10"/>
  <c r="Q229" i="10"/>
  <c r="S229" i="10" s="1"/>
  <c r="P229" i="10"/>
  <c r="P228" i="10"/>
  <c r="Q175" i="10"/>
  <c r="S175" i="10" s="1"/>
  <c r="Q77" i="10"/>
  <c r="S77" i="10" s="1"/>
  <c r="P96" i="10"/>
  <c r="R112" i="10"/>
  <c r="R175" i="10"/>
  <c r="Q105" i="10"/>
  <c r="S105" i="10" s="1"/>
  <c r="R123" i="10"/>
  <c r="Q111" i="10"/>
  <c r="S111" i="10" s="1"/>
  <c r="Q123" i="10"/>
  <c r="S123" i="10" s="1"/>
  <c r="P123" i="10"/>
  <c r="P53" i="10"/>
  <c r="P111" i="10"/>
  <c r="P105" i="10"/>
  <c r="R96" i="10"/>
  <c r="R53" i="10"/>
  <c r="Q96" i="10"/>
  <c r="S96" i="10" s="1"/>
  <c r="Q53" i="10"/>
  <c r="S53" i="10" s="1"/>
  <c r="R188" i="10"/>
  <c r="Q70" i="10"/>
  <c r="S70" i="10" s="1"/>
  <c r="P70" i="10"/>
  <c r="Q188" i="10"/>
  <c r="S188" i="10" s="1"/>
  <c r="P77" i="10"/>
  <c r="P188" i="10"/>
  <c r="P78" i="10"/>
  <c r="Q112" i="10"/>
  <c r="S112" i="10" s="1"/>
  <c r="R78" i="10"/>
  <c r="R35" i="10"/>
  <c r="Q189" i="10"/>
  <c r="S189" i="10" s="1"/>
  <c r="R189" i="10"/>
  <c r="P175" i="10"/>
  <c r="P189" i="10"/>
  <c r="P112" i="10"/>
  <c r="Q78" i="10"/>
  <c r="S78" i="10" s="1"/>
  <c r="P35" i="10"/>
  <c r="Q35" i="10"/>
  <c r="S35" i="10" s="1"/>
  <c r="N170" i="10"/>
  <c r="M170" i="10"/>
  <c r="K170" i="10"/>
  <c r="J170" i="10"/>
  <c r="N169" i="10"/>
  <c r="M169" i="10"/>
  <c r="K169" i="10"/>
  <c r="J169" i="10"/>
  <c r="N167" i="10"/>
  <c r="M167" i="10"/>
  <c r="K167" i="10"/>
  <c r="J167" i="10"/>
  <c r="N69" i="10"/>
  <c r="M69" i="10"/>
  <c r="K69" i="10"/>
  <c r="J69" i="10"/>
  <c r="N82" i="10"/>
  <c r="M82" i="10"/>
  <c r="K82" i="10"/>
  <c r="J82" i="10"/>
  <c r="N187" i="10"/>
  <c r="M187" i="10"/>
  <c r="K187" i="10"/>
  <c r="J187" i="10"/>
  <c r="Q82" i="10" l="1"/>
  <c r="S82" i="10" s="1"/>
  <c r="R82" i="10"/>
  <c r="R69" i="10"/>
  <c r="R169" i="10"/>
  <c r="Q169" i="10"/>
  <c r="S169" i="10" s="1"/>
  <c r="R167" i="10"/>
  <c r="Q170" i="10"/>
  <c r="S170" i="10" s="1"/>
  <c r="R170" i="10"/>
  <c r="P170" i="10"/>
  <c r="P169" i="10"/>
  <c r="Q69" i="10"/>
  <c r="S69" i="10" s="1"/>
  <c r="Q167" i="10"/>
  <c r="S167" i="10" s="1"/>
  <c r="P167" i="10"/>
  <c r="P69" i="10"/>
  <c r="R187" i="10"/>
  <c r="Q187" i="10"/>
  <c r="S187" i="10" s="1"/>
  <c r="P82" i="10"/>
  <c r="P187" i="10"/>
  <c r="N12" i="10"/>
  <c r="M12" i="10"/>
  <c r="K12" i="10"/>
  <c r="J12" i="10"/>
  <c r="J140" i="10"/>
  <c r="K140" i="10"/>
  <c r="M140" i="10"/>
  <c r="N140" i="10"/>
  <c r="J186" i="10"/>
  <c r="K186" i="10"/>
  <c r="M186" i="10"/>
  <c r="N186" i="10"/>
  <c r="J185" i="10"/>
  <c r="K185" i="10"/>
  <c r="M185" i="10"/>
  <c r="N185" i="10"/>
  <c r="N200" i="10"/>
  <c r="M200" i="10"/>
  <c r="K200" i="10"/>
  <c r="J200" i="10"/>
  <c r="J110" i="10"/>
  <c r="K110" i="10"/>
  <c r="M110" i="10"/>
  <c r="N110" i="10"/>
  <c r="J83" i="10"/>
  <c r="K83" i="10"/>
  <c r="M83" i="10"/>
  <c r="N83" i="10"/>
  <c r="N20" i="10"/>
  <c r="M20" i="10"/>
  <c r="K20" i="10"/>
  <c r="J20" i="10"/>
  <c r="R110" i="10" l="1"/>
  <c r="Q200" i="10"/>
  <c r="S200" i="10" s="1"/>
  <c r="Q186" i="10"/>
  <c r="S186" i="10" s="1"/>
  <c r="R200" i="10"/>
  <c r="Q140" i="10"/>
  <c r="S140" i="10" s="1"/>
  <c r="R12" i="10"/>
  <c r="P110" i="10"/>
  <c r="R140" i="10"/>
  <c r="P140" i="10"/>
  <c r="Q110" i="10"/>
  <c r="S110" i="10" s="1"/>
  <c r="Q12" i="10"/>
  <c r="S12" i="10" s="1"/>
  <c r="P12" i="10"/>
  <c r="R185" i="10"/>
  <c r="R186" i="10"/>
  <c r="Q83" i="10"/>
  <c r="S83" i="10" s="1"/>
  <c r="P185" i="10"/>
  <c r="P186" i="10"/>
  <c r="Q185" i="10"/>
  <c r="S185" i="10" s="1"/>
  <c r="P200" i="10"/>
  <c r="Q20" i="10"/>
  <c r="S20" i="10" s="1"/>
  <c r="R83" i="10"/>
  <c r="P83" i="10"/>
  <c r="R20" i="10"/>
  <c r="P20" i="10"/>
  <c r="N46" i="10"/>
  <c r="M46" i="10"/>
  <c r="K46" i="10"/>
  <c r="J46" i="10"/>
  <c r="N139" i="10"/>
  <c r="M139" i="10"/>
  <c r="K139" i="10"/>
  <c r="J139" i="10"/>
  <c r="N191" i="10"/>
  <c r="M191" i="10"/>
  <c r="K191" i="10"/>
  <c r="J191" i="10"/>
  <c r="R191" i="10" l="1"/>
  <c r="P46" i="10"/>
  <c r="R139" i="10"/>
  <c r="R46" i="10"/>
  <c r="Q191" i="10"/>
  <c r="S191" i="10" s="1"/>
  <c r="Q139" i="10"/>
  <c r="S139" i="10" s="1"/>
  <c r="Q46" i="10"/>
  <c r="S46" i="10" s="1"/>
  <c r="P139" i="10"/>
  <c r="P191" i="10"/>
  <c r="N236" i="10"/>
  <c r="M236" i="10"/>
  <c r="K236" i="10"/>
  <c r="J236" i="10"/>
  <c r="N227" i="10"/>
  <c r="M227" i="10"/>
  <c r="K227" i="10"/>
  <c r="J227" i="10"/>
  <c r="N225" i="10"/>
  <c r="M225" i="10"/>
  <c r="K225" i="10"/>
  <c r="J225" i="10"/>
  <c r="N138" i="10"/>
  <c r="M138" i="10"/>
  <c r="K138" i="10"/>
  <c r="J138" i="10"/>
  <c r="N132" i="10"/>
  <c r="M132" i="10"/>
  <c r="K132" i="10"/>
  <c r="J132" i="10"/>
  <c r="N128" i="10"/>
  <c r="M128" i="10"/>
  <c r="K128" i="10"/>
  <c r="J128" i="10"/>
  <c r="N237" i="10"/>
  <c r="M237" i="10"/>
  <c r="K237" i="10"/>
  <c r="J237" i="10"/>
  <c r="Q236" i="10" l="1"/>
  <c r="S236" i="10" s="1"/>
  <c r="R225" i="10"/>
  <c r="R236" i="10"/>
  <c r="Q225" i="10"/>
  <c r="S225" i="10" s="1"/>
  <c r="P236" i="10"/>
  <c r="Q227" i="10"/>
  <c r="S227" i="10" s="1"/>
  <c r="R227" i="10"/>
  <c r="P227" i="10"/>
  <c r="P225" i="10"/>
  <c r="R128" i="10"/>
  <c r="R132" i="10"/>
  <c r="Q132" i="10"/>
  <c r="S132" i="10" s="1"/>
  <c r="R138" i="10"/>
  <c r="R237" i="10"/>
  <c r="Q138" i="10"/>
  <c r="S138" i="10" s="1"/>
  <c r="Q128" i="10"/>
  <c r="S128" i="10" s="1"/>
  <c r="P138" i="10"/>
  <c r="P132" i="10"/>
  <c r="P128" i="10"/>
  <c r="Q237" i="10"/>
  <c r="S237" i="10" s="1"/>
  <c r="R60" i="10"/>
  <c r="Q60" i="10"/>
  <c r="S60" i="10" s="1"/>
  <c r="P237" i="10"/>
  <c r="P60" i="10"/>
  <c r="N34" i="10"/>
  <c r="M34" i="10"/>
  <c r="K34" i="10"/>
  <c r="J34" i="10"/>
  <c r="N33" i="10"/>
  <c r="M33" i="10"/>
  <c r="K33" i="10"/>
  <c r="J33" i="10"/>
  <c r="N193" i="10"/>
  <c r="M193" i="10"/>
  <c r="K193" i="10"/>
  <c r="J193" i="10"/>
  <c r="Q193" i="10" l="1"/>
  <c r="S193" i="10" s="1"/>
  <c r="Q33" i="10"/>
  <c r="S33" i="10" s="1"/>
  <c r="P34" i="10"/>
  <c r="Q147" i="10"/>
  <c r="S147" i="10" s="1"/>
  <c r="R193" i="10"/>
  <c r="R33" i="10"/>
  <c r="R34" i="10"/>
  <c r="R147" i="10"/>
  <c r="P147" i="10"/>
  <c r="Q34" i="10"/>
  <c r="S34" i="10" s="1"/>
  <c r="P33" i="10"/>
  <c r="P193" i="10"/>
  <c r="K23" i="10" l="1"/>
  <c r="J23" i="10"/>
  <c r="N62" i="10" l="1"/>
  <c r="M62" i="10"/>
  <c r="K62" i="10"/>
  <c r="J62" i="10"/>
  <c r="N109" i="10"/>
  <c r="M109" i="10"/>
  <c r="K109" i="10"/>
  <c r="J109" i="10"/>
  <c r="J211" i="10"/>
  <c r="K211" i="10"/>
  <c r="M211" i="10"/>
  <c r="N211" i="10"/>
  <c r="Q211" i="10" l="1"/>
  <c r="S211" i="10" s="1"/>
  <c r="R211" i="10"/>
  <c r="Q62" i="10"/>
  <c r="S62" i="10" s="1"/>
  <c r="P211" i="10"/>
  <c r="R62" i="10"/>
  <c r="P62" i="10"/>
  <c r="P109" i="10"/>
  <c r="R109" i="10"/>
  <c r="Q109" i="10"/>
  <c r="S109" i="10" s="1"/>
  <c r="M55" i="10"/>
  <c r="N55" i="10"/>
  <c r="K55" i="10"/>
  <c r="J55" i="10"/>
  <c r="R55" i="10" l="1"/>
  <c r="Q55" i="10"/>
  <c r="S55" i="10" s="1"/>
  <c r="P55" i="10"/>
  <c r="N88" i="10" l="1"/>
  <c r="M88" i="10"/>
  <c r="K88" i="10"/>
  <c r="J88" i="10"/>
  <c r="R122" i="10" l="1"/>
  <c r="Q122" i="10"/>
  <c r="S122" i="10" s="1"/>
  <c r="R88" i="10"/>
  <c r="P88" i="10"/>
  <c r="Q88" i="10"/>
  <c r="S88" i="10" s="1"/>
  <c r="P122" i="10"/>
  <c r="K22" i="10"/>
  <c r="J22" i="10"/>
  <c r="N199" i="10" l="1"/>
  <c r="M199" i="10"/>
  <c r="K199" i="10"/>
  <c r="J199" i="10"/>
  <c r="Q199" i="10" l="1"/>
  <c r="S199" i="10" s="1"/>
  <c r="R199" i="10"/>
  <c r="P199" i="10"/>
  <c r="N87" i="10"/>
  <c r="M87" i="10"/>
  <c r="K87" i="10"/>
  <c r="J87" i="10"/>
  <c r="N174" i="10"/>
  <c r="M174" i="10"/>
  <c r="K174" i="10"/>
  <c r="J174" i="10"/>
  <c r="R174" i="10" l="1"/>
  <c r="R87" i="10"/>
  <c r="Q174" i="10"/>
  <c r="S174" i="10" s="1"/>
  <c r="Q87" i="10"/>
  <c r="S87" i="10" s="1"/>
  <c r="P87" i="10"/>
  <c r="P174" i="10"/>
  <c r="N235" i="10" l="1"/>
  <c r="M235" i="10"/>
  <c r="K235" i="10"/>
  <c r="J235" i="10"/>
  <c r="N231" i="10"/>
  <c r="M231" i="10"/>
  <c r="K231" i="10"/>
  <c r="J231" i="10"/>
  <c r="N232" i="10"/>
  <c r="M232" i="10"/>
  <c r="K232" i="10"/>
  <c r="J232" i="10"/>
  <c r="N234" i="10"/>
  <c r="M234" i="10"/>
  <c r="K234" i="10"/>
  <c r="J234" i="10"/>
  <c r="N233" i="10"/>
  <c r="M233" i="10"/>
  <c r="K233" i="10"/>
  <c r="J233" i="10"/>
  <c r="N218" i="10"/>
  <c r="M218" i="10"/>
  <c r="K218" i="10"/>
  <c r="J218" i="10"/>
  <c r="N214" i="10"/>
  <c r="M214" i="10"/>
  <c r="K214" i="10"/>
  <c r="J214" i="10"/>
  <c r="N222" i="10"/>
  <c r="M222" i="10"/>
  <c r="K222" i="10"/>
  <c r="J222" i="10"/>
  <c r="N220" i="10"/>
  <c r="M220" i="10"/>
  <c r="K220" i="10"/>
  <c r="J220" i="10"/>
  <c r="N217" i="10"/>
  <c r="M217" i="10"/>
  <c r="K217" i="10"/>
  <c r="J217" i="10"/>
  <c r="N221" i="10"/>
  <c r="M221" i="10"/>
  <c r="K221" i="10"/>
  <c r="J221" i="10"/>
  <c r="N202" i="10"/>
  <c r="M202" i="10"/>
  <c r="K202" i="10"/>
  <c r="J202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16" i="10"/>
  <c r="M216" i="10"/>
  <c r="K216" i="10"/>
  <c r="J216" i="10"/>
  <c r="N203" i="10"/>
  <c r="M203" i="10"/>
  <c r="K203" i="10"/>
  <c r="J203" i="10"/>
  <c r="N204" i="10"/>
  <c r="M204" i="10"/>
  <c r="K204" i="10"/>
  <c r="J204" i="10"/>
  <c r="N143" i="10"/>
  <c r="M143" i="10"/>
  <c r="K143" i="10"/>
  <c r="J143" i="10"/>
  <c r="N136" i="10"/>
  <c r="M136" i="10"/>
  <c r="K136" i="10"/>
  <c r="J136" i="10"/>
  <c r="N38" i="10"/>
  <c r="M38" i="10"/>
  <c r="K38" i="10"/>
  <c r="J38" i="10"/>
  <c r="N135" i="10"/>
  <c r="M135" i="10"/>
  <c r="K135" i="10"/>
  <c r="J135" i="10"/>
  <c r="N133" i="10"/>
  <c r="M133" i="10"/>
  <c r="K133" i="10"/>
  <c r="J133" i="10"/>
  <c r="N131" i="10"/>
  <c r="M131" i="10"/>
  <c r="K131" i="10"/>
  <c r="J131" i="10"/>
  <c r="N129" i="10"/>
  <c r="M129" i="10"/>
  <c r="K129" i="10"/>
  <c r="J129" i="10"/>
  <c r="N97" i="10"/>
  <c r="M97" i="10"/>
  <c r="K97" i="10"/>
  <c r="J97" i="10"/>
  <c r="N41" i="10"/>
  <c r="M41" i="10"/>
  <c r="K41" i="10"/>
  <c r="J41" i="10"/>
  <c r="N95" i="10"/>
  <c r="M95" i="10"/>
  <c r="K95" i="10"/>
  <c r="J95" i="10"/>
  <c r="N124" i="10"/>
  <c r="M124" i="10"/>
  <c r="K124" i="10"/>
  <c r="J124" i="10"/>
  <c r="N120" i="10"/>
  <c r="M120" i="10"/>
  <c r="K120" i="10"/>
  <c r="J120" i="10"/>
  <c r="N115" i="10"/>
  <c r="M115" i="10"/>
  <c r="K115" i="10"/>
  <c r="J115" i="10"/>
  <c r="N107" i="10"/>
  <c r="M107" i="10"/>
  <c r="K107" i="10"/>
  <c r="J107" i="10"/>
  <c r="N106" i="10"/>
  <c r="M106" i="10"/>
  <c r="K106" i="10"/>
  <c r="J106" i="10"/>
  <c r="N104" i="10"/>
  <c r="M104" i="10"/>
  <c r="K104" i="10"/>
  <c r="J104" i="10"/>
  <c r="N103" i="10"/>
  <c r="M103" i="10"/>
  <c r="K103" i="10"/>
  <c r="J103" i="10"/>
  <c r="N84" i="10"/>
  <c r="M84" i="10"/>
  <c r="K84" i="10"/>
  <c r="J84" i="10"/>
  <c r="N81" i="10"/>
  <c r="M81" i="10"/>
  <c r="K81" i="10"/>
  <c r="J81" i="10"/>
  <c r="N76" i="10"/>
  <c r="M76" i="10"/>
  <c r="K76" i="10"/>
  <c r="J76" i="10"/>
  <c r="N73" i="10"/>
  <c r="M73" i="10"/>
  <c r="K73" i="10"/>
  <c r="J73" i="10"/>
  <c r="N71" i="10"/>
  <c r="M71" i="10"/>
  <c r="K71" i="10"/>
  <c r="J71" i="10"/>
  <c r="N68" i="10"/>
  <c r="M68" i="10"/>
  <c r="K68" i="10"/>
  <c r="J68" i="10"/>
  <c r="N67" i="10"/>
  <c r="M67" i="10"/>
  <c r="K67" i="10"/>
  <c r="J67" i="10"/>
  <c r="N66" i="10"/>
  <c r="M66" i="10"/>
  <c r="K66" i="10"/>
  <c r="J66" i="10"/>
  <c r="N184" i="10"/>
  <c r="M184" i="10"/>
  <c r="K184" i="10"/>
  <c r="J184" i="10"/>
  <c r="N196" i="10"/>
  <c r="M196" i="10"/>
  <c r="K196" i="10"/>
  <c r="J196" i="10"/>
  <c r="N183" i="10"/>
  <c r="M183" i="10"/>
  <c r="K183" i="10"/>
  <c r="J183" i="10"/>
  <c r="N180" i="10"/>
  <c r="M180" i="10"/>
  <c r="K180" i="10"/>
  <c r="J180" i="10"/>
  <c r="N179" i="10"/>
  <c r="M179" i="10"/>
  <c r="K179" i="10"/>
  <c r="J179" i="10"/>
  <c r="N177" i="10"/>
  <c r="M177" i="10"/>
  <c r="K177" i="10"/>
  <c r="J177" i="10"/>
  <c r="N178" i="10"/>
  <c r="M178" i="10"/>
  <c r="K178" i="10"/>
  <c r="J178" i="10"/>
  <c r="N176" i="10"/>
  <c r="M176" i="10"/>
  <c r="K176" i="10"/>
  <c r="J176" i="10"/>
  <c r="N163" i="10"/>
  <c r="M163" i="10"/>
  <c r="K163" i="10"/>
  <c r="J163" i="10"/>
  <c r="N162" i="10"/>
  <c r="M162" i="10"/>
  <c r="K162" i="10"/>
  <c r="J162" i="10"/>
  <c r="N160" i="10"/>
  <c r="M160" i="10"/>
  <c r="K160" i="10"/>
  <c r="J160" i="10"/>
  <c r="N158" i="10"/>
  <c r="M158" i="10"/>
  <c r="K158" i="10"/>
  <c r="J158" i="10"/>
  <c r="N159" i="10"/>
  <c r="M159" i="10"/>
  <c r="K159" i="10"/>
  <c r="J159" i="10"/>
  <c r="N155" i="10"/>
  <c r="M155" i="10"/>
  <c r="K155" i="10"/>
  <c r="J155" i="10"/>
  <c r="N150" i="10"/>
  <c r="M150" i="10"/>
  <c r="K150" i="10"/>
  <c r="J150" i="10"/>
  <c r="N149" i="10"/>
  <c r="M149" i="10"/>
  <c r="K149" i="10"/>
  <c r="J149" i="10"/>
  <c r="N65" i="10"/>
  <c r="M65" i="10"/>
  <c r="K65" i="10"/>
  <c r="J65" i="10"/>
  <c r="N61" i="10"/>
  <c r="M61" i="10"/>
  <c r="K61" i="10"/>
  <c r="J61" i="10"/>
  <c r="N59" i="10"/>
  <c r="M59" i="10"/>
  <c r="K59" i="10"/>
  <c r="J59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3" i="10"/>
  <c r="M43" i="10"/>
  <c r="K43" i="10"/>
  <c r="J43" i="10"/>
  <c r="N42" i="10"/>
  <c r="M42" i="10"/>
  <c r="K42" i="10"/>
  <c r="J42" i="10"/>
  <c r="N37" i="10"/>
  <c r="M37" i="10"/>
  <c r="K37" i="10"/>
  <c r="J37" i="10"/>
  <c r="N36" i="10"/>
  <c r="M36" i="10"/>
  <c r="K36" i="10"/>
  <c r="J36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1" i="10"/>
  <c r="J21" i="10"/>
  <c r="N14" i="10"/>
  <c r="M14" i="10"/>
  <c r="J14" i="10"/>
  <c r="R59" i="10" l="1"/>
  <c r="Q59" i="10"/>
  <c r="S59" i="10" s="1"/>
  <c r="P59" i="10"/>
  <c r="Q155" i="10"/>
  <c r="S155" i="10" s="1"/>
  <c r="P155" i="10"/>
  <c r="K248" i="10"/>
  <c r="M248" i="10"/>
  <c r="N248" i="10"/>
  <c r="R61" i="10"/>
  <c r="Q61" i="10"/>
  <c r="S61" i="10" s="1"/>
  <c r="P61" i="10"/>
  <c r="R97" i="10"/>
  <c r="R216" i="10"/>
  <c r="R207" i="10"/>
  <c r="R202" i="10"/>
  <c r="R221" i="10"/>
  <c r="R222" i="10"/>
  <c r="Q218" i="10"/>
  <c r="S218" i="10" s="1"/>
  <c r="Q226" i="10"/>
  <c r="S226" i="10" s="1"/>
  <c r="Q233" i="10"/>
  <c r="S233" i="10" s="1"/>
  <c r="Q231" i="10"/>
  <c r="S231" i="10" s="1"/>
  <c r="Q235" i="10"/>
  <c r="S235" i="10" s="1"/>
  <c r="R104" i="10"/>
  <c r="R120" i="10"/>
  <c r="R121" i="10"/>
  <c r="R124" i="10"/>
  <c r="R95" i="10"/>
  <c r="Q220" i="10"/>
  <c r="S220" i="10" s="1"/>
  <c r="Q30" i="10"/>
  <c r="S30" i="10" s="1"/>
  <c r="R41" i="10"/>
  <c r="R14" i="10"/>
  <c r="R29" i="10"/>
  <c r="R36" i="10"/>
  <c r="R47" i="10"/>
  <c r="R54" i="10"/>
  <c r="R64" i="10"/>
  <c r="R32" i="10"/>
  <c r="Q44" i="10"/>
  <c r="S44" i="10" s="1"/>
  <c r="Q64" i="10"/>
  <c r="S64" i="10" s="1"/>
  <c r="Q176" i="10"/>
  <c r="S176" i="10" s="1"/>
  <c r="Q183" i="10"/>
  <c r="S183" i="10" s="1"/>
  <c r="R149" i="10"/>
  <c r="R156" i="10"/>
  <c r="R159" i="10"/>
  <c r="Q164" i="10"/>
  <c r="S164" i="10" s="1"/>
  <c r="R161" i="10"/>
  <c r="R179" i="10"/>
  <c r="R50" i="10"/>
  <c r="R115" i="10"/>
  <c r="Q107" i="10"/>
  <c r="S107" i="10" s="1"/>
  <c r="Q36" i="10"/>
  <c r="S36" i="10" s="1"/>
  <c r="R56" i="10"/>
  <c r="R164" i="10"/>
  <c r="R183" i="10"/>
  <c r="R205" i="10"/>
  <c r="R206" i="10"/>
  <c r="Q208" i="10"/>
  <c r="S208" i="10" s="1"/>
  <c r="R214" i="10"/>
  <c r="R234" i="10"/>
  <c r="R232" i="10"/>
  <c r="R43" i="10"/>
  <c r="R44" i="10"/>
  <c r="R65" i="10"/>
  <c r="Q159" i="10"/>
  <c r="S159" i="10" s="1"/>
  <c r="Q41" i="10"/>
  <c r="S41" i="10" s="1"/>
  <c r="Q97" i="10"/>
  <c r="S97" i="10" s="1"/>
  <c r="R209" i="10"/>
  <c r="R45" i="10"/>
  <c r="R49" i="10"/>
  <c r="R37" i="10"/>
  <c r="Q48" i="10"/>
  <c r="S48" i="10" s="1"/>
  <c r="Q54" i="10"/>
  <c r="S54" i="10" s="1"/>
  <c r="P180" i="10"/>
  <c r="Q25" i="10"/>
  <c r="S25" i="10" s="1"/>
  <c r="Q26" i="10"/>
  <c r="S26" i="10" s="1"/>
  <c r="Q27" i="10"/>
  <c r="S27" i="10" s="1"/>
  <c r="Q28" i="10"/>
  <c r="S28" i="10" s="1"/>
  <c r="Q31" i="10"/>
  <c r="S31" i="10" s="1"/>
  <c r="Q50" i="10"/>
  <c r="S50" i="10" s="1"/>
  <c r="Q184" i="10"/>
  <c r="S184" i="10" s="1"/>
  <c r="Q68" i="10"/>
  <c r="S68" i="10" s="1"/>
  <c r="P71" i="10"/>
  <c r="Q76" i="10"/>
  <c r="S76" i="10" s="1"/>
  <c r="R107" i="10"/>
  <c r="Q134" i="10"/>
  <c r="S134" i="10" s="1"/>
  <c r="R204" i="10"/>
  <c r="R208" i="10"/>
  <c r="R220" i="10"/>
  <c r="Q161" i="10"/>
  <c r="S161" i="10" s="1"/>
  <c r="R67" i="10"/>
  <c r="R68" i="10"/>
  <c r="R75" i="10"/>
  <c r="Q85" i="10"/>
  <c r="S85" i="10" s="1"/>
  <c r="R103" i="10"/>
  <c r="R133" i="10"/>
  <c r="R38" i="10"/>
  <c r="R203" i="10"/>
  <c r="Q205" i="10"/>
  <c r="S205" i="10" s="1"/>
  <c r="Q202" i="10"/>
  <c r="S202" i="10" s="1"/>
  <c r="Q49" i="10"/>
  <c r="S49" i="10" s="1"/>
  <c r="R158" i="10"/>
  <c r="P177" i="10"/>
  <c r="Q177" i="10"/>
  <c r="S177" i="10" s="1"/>
  <c r="R25" i="10"/>
  <c r="R26" i="10"/>
  <c r="R27" i="10"/>
  <c r="R28" i="10"/>
  <c r="R31" i="10"/>
  <c r="R30" i="10"/>
  <c r="R42" i="10"/>
  <c r="R48" i="10"/>
  <c r="R57" i="10"/>
  <c r="R150" i="10"/>
  <c r="R155" i="10"/>
  <c r="R160" i="10"/>
  <c r="R162" i="10"/>
  <c r="R176" i="10"/>
  <c r="R178" i="10"/>
  <c r="Q38" i="10"/>
  <c r="S38" i="10" s="1"/>
  <c r="R217" i="10"/>
  <c r="Q180" i="10"/>
  <c r="S180" i="10" s="1"/>
  <c r="Q71" i="10"/>
  <c r="S71" i="10" s="1"/>
  <c r="Q56" i="10"/>
  <c r="S56" i="10" s="1"/>
  <c r="P178" i="10"/>
  <c r="Q178" i="10"/>
  <c r="S178" i="10" s="1"/>
  <c r="R181" i="10"/>
  <c r="Q196" i="10"/>
  <c r="S196" i="10" s="1"/>
  <c r="R184" i="10"/>
  <c r="R71" i="10"/>
  <c r="P73" i="10"/>
  <c r="Q73" i="10"/>
  <c r="S73" i="10" s="1"/>
  <c r="P81" i="10"/>
  <c r="Q81" i="10"/>
  <c r="S81" i="10" s="1"/>
  <c r="Q103" i="10"/>
  <c r="S103" i="10" s="1"/>
  <c r="Q104" i="10"/>
  <c r="S104" i="10" s="1"/>
  <c r="R129" i="10"/>
  <c r="P131" i="10"/>
  <c r="Q131" i="10"/>
  <c r="S131" i="10" s="1"/>
  <c r="Q133" i="10"/>
  <c r="S133" i="10" s="1"/>
  <c r="R136" i="10"/>
  <c r="P143" i="10"/>
  <c r="Q143" i="10"/>
  <c r="S143" i="10" s="1"/>
  <c r="R226" i="10"/>
  <c r="R231" i="10"/>
  <c r="R235" i="10"/>
  <c r="Q181" i="10"/>
  <c r="S181" i="10" s="1"/>
  <c r="R196" i="10"/>
  <c r="Q66" i="10"/>
  <c r="S66" i="10" s="1"/>
  <c r="Q67" i="10"/>
  <c r="S67" i="10" s="1"/>
  <c r="R73" i="10"/>
  <c r="Q74" i="10"/>
  <c r="S74" i="10" s="1"/>
  <c r="Q75" i="10"/>
  <c r="S75" i="10" s="1"/>
  <c r="R81" i="10"/>
  <c r="R84" i="10"/>
  <c r="R85" i="10"/>
  <c r="R106" i="10"/>
  <c r="Q121" i="10"/>
  <c r="S121" i="10" s="1"/>
  <c r="Q129" i="10"/>
  <c r="S129" i="10" s="1"/>
  <c r="Q135" i="10"/>
  <c r="S135" i="10" s="1"/>
  <c r="Q136" i="10"/>
  <c r="S136" i="10" s="1"/>
  <c r="R143" i="10"/>
  <c r="Q216" i="10"/>
  <c r="S216" i="10" s="1"/>
  <c r="Q207" i="10"/>
  <c r="S207" i="10" s="1"/>
  <c r="P214" i="10"/>
  <c r="Q214" i="10"/>
  <c r="S214" i="10" s="1"/>
  <c r="R218" i="10"/>
  <c r="R233" i="10"/>
  <c r="P234" i="10"/>
  <c r="Q234" i="10"/>
  <c r="S234" i="10" s="1"/>
  <c r="R157" i="10"/>
  <c r="Q162" i="10"/>
  <c r="S162" i="10" s="1"/>
  <c r="R163" i="10"/>
  <c r="R177" i="10"/>
  <c r="R180" i="10"/>
  <c r="P232" i="10"/>
  <c r="Q232" i="10"/>
  <c r="S232" i="10" s="1"/>
  <c r="P56" i="10"/>
  <c r="P159" i="10"/>
  <c r="P67" i="10"/>
  <c r="P75" i="10"/>
  <c r="P36" i="10"/>
  <c r="P49" i="10"/>
  <c r="P14" i="10"/>
  <c r="P25" i="10"/>
  <c r="P26" i="10"/>
  <c r="P27" i="10"/>
  <c r="P28" i="10"/>
  <c r="P31" i="10"/>
  <c r="P30" i="10"/>
  <c r="P44" i="10"/>
  <c r="P48" i="10"/>
  <c r="P54" i="10"/>
  <c r="P162" i="10"/>
  <c r="P176" i="10"/>
  <c r="P196" i="10"/>
  <c r="Q42" i="10"/>
  <c r="S42" i="10" s="1"/>
  <c r="P42" i="10"/>
  <c r="Q149" i="10"/>
  <c r="S149" i="10" s="1"/>
  <c r="P149" i="10"/>
  <c r="P164" i="10"/>
  <c r="Q179" i="10"/>
  <c r="S179" i="10" s="1"/>
  <c r="P50" i="10"/>
  <c r="P181" i="10"/>
  <c r="P184" i="10"/>
  <c r="P68" i="10"/>
  <c r="P85" i="10"/>
  <c r="Q14" i="10"/>
  <c r="S14" i="10" s="1"/>
  <c r="Q29" i="10"/>
  <c r="S29" i="10" s="1"/>
  <c r="P29" i="10"/>
  <c r="Q32" i="10"/>
  <c r="S32" i="10" s="1"/>
  <c r="P32" i="10"/>
  <c r="Q37" i="10"/>
  <c r="S37" i="10" s="1"/>
  <c r="P37" i="10"/>
  <c r="Q43" i="10"/>
  <c r="S43" i="10" s="1"/>
  <c r="P43" i="10"/>
  <c r="Q47" i="10"/>
  <c r="S47" i="10" s="1"/>
  <c r="P47" i="10"/>
  <c r="Q57" i="10"/>
  <c r="S57" i="10" s="1"/>
  <c r="P57" i="10"/>
  <c r="P64" i="10"/>
  <c r="Q150" i="10"/>
  <c r="S150" i="10" s="1"/>
  <c r="P150" i="10"/>
  <c r="Q156" i="10"/>
  <c r="S156" i="10" s="1"/>
  <c r="P156" i="10"/>
  <c r="P161" i="10"/>
  <c r="P66" i="10"/>
  <c r="P74" i="10"/>
  <c r="P103" i="10"/>
  <c r="P179" i="10"/>
  <c r="P183" i="10"/>
  <c r="R66" i="10"/>
  <c r="R74" i="10"/>
  <c r="P76" i="10"/>
  <c r="Q115" i="10"/>
  <c r="S115" i="10" s="1"/>
  <c r="Q120" i="10"/>
  <c r="S120" i="10" s="1"/>
  <c r="Q95" i="10"/>
  <c r="S95" i="10" s="1"/>
  <c r="R131" i="10"/>
  <c r="Q45" i="10"/>
  <c r="S45" i="10" s="1"/>
  <c r="P45" i="10"/>
  <c r="Q65" i="10"/>
  <c r="S65" i="10" s="1"/>
  <c r="P65" i="10"/>
  <c r="Q157" i="10"/>
  <c r="S157" i="10" s="1"/>
  <c r="P157" i="10"/>
  <c r="Q158" i="10"/>
  <c r="S158" i="10" s="1"/>
  <c r="P158" i="10"/>
  <c r="Q160" i="10"/>
  <c r="S160" i="10" s="1"/>
  <c r="P160" i="10"/>
  <c r="Q163" i="10"/>
  <c r="S163" i="10" s="1"/>
  <c r="P163" i="10"/>
  <c r="R76" i="10"/>
  <c r="P104" i="10"/>
  <c r="Q106" i="10"/>
  <c r="S106" i="10" s="1"/>
  <c r="Q124" i="10"/>
  <c r="S124" i="10" s="1"/>
  <c r="R134" i="10"/>
  <c r="P38" i="10"/>
  <c r="Q84" i="10"/>
  <c r="S84" i="10" s="1"/>
  <c r="P84" i="10"/>
  <c r="R135" i="10"/>
  <c r="P134" i="10"/>
  <c r="P106" i="10"/>
  <c r="P107" i="10"/>
  <c r="P115" i="10"/>
  <c r="P120" i="10"/>
  <c r="P121" i="10"/>
  <c r="P124" i="10"/>
  <c r="P95" i="10"/>
  <c r="P41" i="10"/>
  <c r="P97" i="10"/>
  <c r="P129" i="10"/>
  <c r="P135" i="10"/>
  <c r="P136" i="10"/>
  <c r="Q206" i="10"/>
  <c r="S206" i="10" s="1"/>
  <c r="Q209" i="10"/>
  <c r="S209" i="10" s="1"/>
  <c r="Q221" i="10"/>
  <c r="S221" i="10" s="1"/>
  <c r="Q222" i="10"/>
  <c r="S222" i="10" s="1"/>
  <c r="P226" i="10"/>
  <c r="P231" i="10"/>
  <c r="P235" i="10"/>
  <c r="P133" i="10"/>
  <c r="Q204" i="10"/>
  <c r="S204" i="10" s="1"/>
  <c r="P204" i="10"/>
  <c r="Q203" i="10"/>
  <c r="S203" i="10" s="1"/>
  <c r="Q217" i="10"/>
  <c r="S217" i="10" s="1"/>
  <c r="P218" i="10"/>
  <c r="P233" i="10"/>
  <c r="P203" i="10"/>
  <c r="P216" i="10"/>
  <c r="P205" i="10"/>
  <c r="P206" i="10"/>
  <c r="P207" i="10"/>
  <c r="P208" i="10"/>
  <c r="P209" i="10"/>
  <c r="P202" i="10"/>
  <c r="P221" i="10"/>
  <c r="P217" i="10"/>
  <c r="P220" i="10"/>
  <c r="P222" i="10"/>
  <c r="P248" i="10" l="1"/>
  <c r="S248" i="10"/>
  <c r="R248" i="10"/>
  <c r="Q248" i="10"/>
</calcChain>
</file>

<file path=xl/sharedStrings.xml><?xml version="1.0" encoding="utf-8"?>
<sst xmlns="http://schemas.openxmlformats.org/spreadsheetml/2006/main" count="1217" uniqueCount="404">
  <si>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</si>
  <si>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</si>
  <si>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</si>
  <si>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</si>
  <si>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</si>
  <si>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</si>
  <si>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</si>
  <si>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</si>
  <si>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</si>
  <si>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</si>
  <si>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</si>
  <si>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</si>
  <si>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</si>
  <si>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</si>
  <si>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</si>
  <si>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</si>
  <si>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</si>
  <si>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</si>
  <si>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</si>
  <si>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</si>
  <si>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</si>
  <si>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</si>
  <si>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</si>
  <si>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</si>
  <si>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</si>
  <si>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</si>
  <si>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</si>
  <si>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</si>
  <si>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</si>
  <si>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</si>
  <si>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</si>
  <si>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</si>
  <si>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</si>
  <si>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</si>
  <si>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</si>
  <si>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</si>
  <si>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</si>
  <si>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</si>
  <si>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</si>
  <si>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</si>
  <si>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</si>
  <si>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</si>
  <si>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</si>
  <si>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</si>
  <si>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</si>
  <si>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</si>
  <si>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</si>
  <si>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</si>
  <si>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</si>
  <si>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</si>
  <si>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</si>
  <si>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</si>
  <si>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</si>
  <si>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</si>
  <si>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</si>
  <si>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</si>
  <si>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</si>
  <si>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</si>
  <si>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</si>
  <si>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</si>
  <si>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</si>
  <si>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</si>
  <si>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</si>
  <si>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</si>
  <si>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</si>
  <si>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</si>
  <si>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</si>
  <si>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</si>
  <si>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</si>
  <si>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</si>
  <si>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</si>
  <si>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</si>
  <si>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</si>
  <si>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</si>
  <si>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</si>
  <si>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</si>
  <si>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</si>
  <si>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</si>
  <si>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</si>
  <si>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</si>
  <si>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</si>
  <si>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</si>
  <si>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</si>
  <si>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</si>
  <si>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</si>
  <si>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</si>
  <si>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</si>
  <si>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</si>
  <si>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</si>
  <si>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</si>
  <si>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</si>
  <si>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</si>
  <si>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</si>
  <si>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</si>
  <si>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</si>
  <si>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</si>
  <si>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</si>
  <si>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</si>
  <si>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</si>
  <si>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</si>
  <si>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</si>
  <si>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</si>
  <si>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</si>
  <si>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</si>
  <si>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</si>
  <si>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</si>
  <si>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</si>
  <si>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</si>
  <si>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</si>
  <si>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</si>
  <si>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</si>
  <si>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</si>
  <si>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</si>
  <si>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</si>
  <si>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</si>
  <si>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</si>
  <si>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</si>
  <si>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</si>
  <si>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</si>
  <si>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</si>
  <si>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</si>
  <si>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</si>
  <si>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</si>
  <si>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</si>
  <si>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</si>
  <si>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</si>
  <si>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</si>
  <si>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</si>
  <si>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</si>
  <si>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</si>
  <si>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</si>
  <si>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</si>
  <si>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</si>
  <si>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</si>
  <si>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</si>
  <si>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</si>
  <si>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</si>
  <si>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</si>
  <si>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</si>
  <si>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</si>
  <si>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</si>
  <si>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</si>
  <si>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</si>
  <si>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</si>
  <si>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</si>
  <si>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</si>
  <si>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</si>
  <si>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</si>
  <si>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</si>
  <si>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</si>
  <si>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</si>
  <si>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</si>
  <si>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</si>
  <si>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</si>
  <si>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</si>
  <si>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</si>
  <si>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</si>
  <si>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</si>
  <si>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</si>
  <si>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</si>
  <si>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</si>
  <si>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</si>
  <si>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</si>
  <si>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</si>
  <si>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</si>
  <si>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</si>
  <si>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</si>
  <si>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</si>
  <si>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</si>
  <si>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</si>
  <si>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</si>
  <si>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</si>
  <si>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</si>
  <si>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</si>
  <si>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</si>
  <si>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</si>
  <si>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</si>
  <si>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</si>
  <si>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</si>
  <si>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</si>
  <si>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</si>
  <si>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</si>
  <si>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</si>
  <si>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</si>
  <si>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</si>
  <si>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</si>
  <si>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</si>
  <si>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</si>
  <si>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ARACENA MARTINEZ,CARMEN CELESTE</t>
  </si>
  <si>
    <t>REHABILITACION INTEGRACION SOC.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</si>
  <si>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</si>
  <si>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</si>
  <si>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</si>
  <si>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</si>
  <si>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</si>
  <si>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</si>
  <si>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</si>
  <si>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</si>
  <si>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</si>
  <si>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</si>
  <si>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</si>
  <si>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</si>
  <si>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</si>
  <si>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</si>
  <si>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</si>
  <si>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</si>
  <si>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</si>
  <si>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</si>
  <si>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</si>
  <si>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</si>
  <si>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</si>
  <si>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</si>
  <si>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</si>
  <si>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</si>
  <si>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</si>
  <si>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</si>
  <si>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</si>
  <si>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</si>
  <si>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</si>
  <si>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</si>
  <si>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</si>
  <si>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</si>
  <si>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</si>
  <si>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</si>
  <si>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</si>
  <si>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</si>
  <si>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</si>
  <si>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</si>
  <si>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</si>
  <si>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</si>
  <si>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</si>
  <si>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</si>
  <si>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</si>
  <si>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</si>
  <si>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</si>
  <si>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</si>
  <si>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</si>
  <si>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</si>
  <si>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</si>
  <si>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</si>
  <si>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</si>
  <si>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</si>
  <si>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</si>
  <si>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</si>
  <si>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</si>
  <si>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</si>
  <si>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</si>
  <si>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</si>
  <si>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</si>
  <si>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</si>
  <si>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</si>
  <si>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</si>
  <si>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</si>
  <si>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</si>
  <si>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</si>
  <si>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</si>
  <si>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</si>
  <si>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</si>
  <si>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</si>
  <si>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</si>
  <si>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</si>
  <si>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</si>
  <si>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</si>
  <si>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</si>
  <si>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</si>
  <si>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</si>
  <si>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</si>
  <si>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</si>
  <si>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</si>
  <si>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Manuel Antonio Mendez Guzman</t>
  </si>
  <si>
    <t>MINIER, FELIPE ANTONIO</t>
  </si>
  <si>
    <t>SURIEL, JOSE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</si>
  <si>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</si>
  <si>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</si>
  <si>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</si>
  <si>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</si>
  <si>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</si>
  <si>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</si>
  <si>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</si>
  <si>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</si>
  <si>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</si>
  <si>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</si>
  <si>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</si>
  <si>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</si>
  <si>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</si>
  <si>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</si>
  <si>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</si>
  <si>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</si>
  <si>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</si>
  <si>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</si>
  <si>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</si>
  <si>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</si>
  <si>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</si>
  <si>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</si>
  <si>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</si>
  <si>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</si>
  <si>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</si>
  <si>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</si>
  <si>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</si>
  <si>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</si>
  <si>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</si>
  <si>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</si>
  <si>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</si>
  <si>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</si>
  <si>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</si>
  <si>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</si>
  <si>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</si>
  <si>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</si>
  <si>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</si>
  <si>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</si>
  <si>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</si>
  <si>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</si>
  <si>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</si>
  <si>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</si>
  <si>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</si>
  <si>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</si>
  <si>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</si>
  <si>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</si>
  <si>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</si>
  <si>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</si>
  <si>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</si>
  <si>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</si>
  <si>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</si>
  <si>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</si>
  <si>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</si>
  <si>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</si>
  <si>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</si>
  <si>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</si>
  <si>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</si>
  <si>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</si>
  <si>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</si>
  <si>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</si>
  <si>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</si>
  <si>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</si>
  <si>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</si>
  <si>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</si>
  <si>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</si>
  <si>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</si>
  <si>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</si>
  <si>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</si>
  <si>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</si>
  <si>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</si>
  <si>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</si>
  <si>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</si>
  <si>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</si>
  <si>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</si>
  <si>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</si>
  <si>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</si>
  <si>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</si>
  <si>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</si>
  <si>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</si>
  <si>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</si>
  <si>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</si>
  <si>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</si>
  <si>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</si>
  <si>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</si>
  <si>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</si>
  <si>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</si>
  <si>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</si>
  <si>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</si>
  <si>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</si>
  <si>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</si>
  <si>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</si>
  <si>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</si>
  <si>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</si>
  <si>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</si>
  <si>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</si>
  <si>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</si>
  <si>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</si>
  <si>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</si>
  <si>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</si>
  <si>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</si>
  <si>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</si>
  <si>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</si>
  <si>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</si>
  <si>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</si>
  <si>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</si>
  <si>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</si>
  <si>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</si>
  <si>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</si>
  <si>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</si>
  <si>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MARIN INFANTE, REINA MARIA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</si>
  <si>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</si>
  <si>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</si>
  <si>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</si>
  <si>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</si>
  <si>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</si>
  <si>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</si>
  <si>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</si>
  <si>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</si>
  <si>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</si>
  <si>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</si>
  <si>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PELLERANO, MARTIN DE JESUS</t>
  </si>
  <si>
    <t>VICIOSO TORRES, ROSA AMELIA</t>
  </si>
  <si>
    <t>DE PAULA CARABALLO, ANGELICA</t>
  </si>
  <si>
    <t>ROSARIO JIMENEZ, YEURY</t>
  </si>
  <si>
    <t>ARIAS PUJOLS, NORBERTO JOSE</t>
  </si>
  <si>
    <t>RAMOS TERRERO, YUDELKA RAMONA</t>
  </si>
  <si>
    <t>RAMIREZ FILPO, NISAURA GABRIELA</t>
  </si>
  <si>
    <t>Correspondiente al mes de junio del año 2024</t>
  </si>
  <si>
    <t>Fecha: 01/06/2024</t>
  </si>
  <si>
    <t>AUXILAR ADMINISTRATIVO</t>
  </si>
  <si>
    <t>DOMINGUEZ BAEZ, AMAURY</t>
  </si>
  <si>
    <t>MERCEDES SUAREZ DEYSI MAYERLIN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</si>
</sst>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165" fontId="7" fillId="0" borderId="0" xfId="0" applyNumberFormat="1" applyFont="1" applyBorder="1" applyProtection="1">
      <protection locked="0"/>
    </xf>
    <xf numFmtId="0" fontId="7" fillId="0" borderId="0" xfId="0" applyFont="1" applyBorder="1" applyProtection="1">
      <protection locked="0"/>
    </xf>
    <xf numFmtId="4" fontId="5" fillId="4" borderId="0" xfId="0" applyNumberFormat="1" applyFont="1" applyFill="1" applyBorder="1" applyAlignment="1" applyProtection="1">
      <alignment horizontal="right"/>
      <protection locked="0"/>
    </xf>
    <xf numFmtId="4" fontId="7" fillId="4" borderId="0" xfId="0" applyNumberFormat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243670</xdr:colOff>
      <xdr:row>5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686124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4"/>
  <sheetViews>
    <sheetView tabSelected="1" topLeftCell="A244" zoomScale="160" zoomScaleNormal="160" workbookViewId="0">
      <selection activeCell="D250" sqref="D250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35" t="s">
        <v>196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x14ac:dyDescent="0.2">
      <c r="A4" s="35" t="s">
        <v>199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">
      <c r="A5" s="35" t="s">
        <v>399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 t="s">
        <v>400</v>
      </c>
      <c r="T7" s="3"/>
    </row>
    <row r="8" spans="1:20" x14ac:dyDescent="0.2">
      <c r="A8" s="36" t="s">
        <v>0</v>
      </c>
      <c r="B8" s="38" t="s">
        <v>1</v>
      </c>
      <c r="C8" s="9"/>
      <c r="D8" s="9"/>
      <c r="E8" s="9"/>
      <c r="F8" s="9"/>
      <c r="G8" s="40" t="s">
        <v>2</v>
      </c>
      <c r="H8" s="42" t="s">
        <v>314</v>
      </c>
      <c r="I8" s="42" t="s">
        <v>3</v>
      </c>
      <c r="J8" s="44" t="s">
        <v>4</v>
      </c>
      <c r="K8" s="44"/>
      <c r="L8" s="44"/>
      <c r="M8" s="44"/>
      <c r="N8" s="44"/>
      <c r="O8" s="44"/>
      <c r="P8" s="45"/>
      <c r="Q8" s="46" t="s">
        <v>5</v>
      </c>
      <c r="R8" s="47"/>
      <c r="S8" s="48" t="s">
        <v>313</v>
      </c>
      <c r="T8" s="50" t="s">
        <v>200</v>
      </c>
    </row>
    <row r="9" spans="1:20" ht="20.25" customHeight="1" x14ac:dyDescent="0.2">
      <c r="A9" s="37"/>
      <c r="B9" s="39"/>
      <c r="C9" s="10" t="s">
        <v>6</v>
      </c>
      <c r="D9" s="10" t="s">
        <v>7</v>
      </c>
      <c r="E9" s="10" t="s">
        <v>312</v>
      </c>
      <c r="F9" s="10" t="s">
        <v>201</v>
      </c>
      <c r="G9" s="41"/>
      <c r="H9" s="43"/>
      <c r="I9" s="43"/>
      <c r="J9" s="52" t="s">
        <v>8</v>
      </c>
      <c r="K9" s="52"/>
      <c r="L9" s="43" t="s">
        <v>190</v>
      </c>
      <c r="M9" s="53" t="s">
        <v>9</v>
      </c>
      <c r="N9" s="52"/>
      <c r="O9" s="54" t="s">
        <v>10</v>
      </c>
      <c r="P9" s="56" t="s">
        <v>11</v>
      </c>
      <c r="Q9" s="57" t="s">
        <v>12</v>
      </c>
      <c r="R9" s="57" t="s">
        <v>13</v>
      </c>
      <c r="S9" s="49"/>
      <c r="T9" s="51"/>
    </row>
    <row r="10" spans="1:20" ht="22.5" x14ac:dyDescent="0.2">
      <c r="A10" s="37"/>
      <c r="B10" s="39"/>
      <c r="C10" s="10"/>
      <c r="D10" s="10"/>
      <c r="E10" s="10"/>
      <c r="F10" s="10"/>
      <c r="G10" s="41"/>
      <c r="H10" s="43"/>
      <c r="I10" s="43"/>
      <c r="J10" s="11" t="s">
        <v>14</v>
      </c>
      <c r="K10" s="12" t="s">
        <v>15</v>
      </c>
      <c r="L10" s="43"/>
      <c r="M10" s="11" t="s">
        <v>16</v>
      </c>
      <c r="N10" s="12" t="s">
        <v>17</v>
      </c>
      <c r="O10" s="55"/>
      <c r="P10" s="56"/>
      <c r="Q10" s="58"/>
      <c r="R10" s="58"/>
      <c r="S10" s="49"/>
      <c r="T10" s="51"/>
    </row>
    <row r="11" spans="1:20" x14ac:dyDescent="0.2">
      <c r="A11" s="13">
        <v>1</v>
      </c>
      <c r="B11" s="8" t="s">
        <v>337</v>
      </c>
      <c r="C11" s="15" t="s">
        <v>18</v>
      </c>
      <c r="D11" s="16" t="s">
        <v>338</v>
      </c>
      <c r="E11" s="32" t="s">
        <v>316</v>
      </c>
      <c r="F11" s="17" t="s">
        <v>339</v>
      </c>
      <c r="G11" s="18">
        <v>0</v>
      </c>
      <c r="H11" s="18">
        <v>0</v>
      </c>
      <c r="I11" s="19">
        <v>0</v>
      </c>
      <c r="J11" s="23">
        <v>0</v>
      </c>
      <c r="K11" s="19">
        <v>0</v>
      </c>
      <c r="L11" s="20">
        <v>0</v>
      </c>
      <c r="M11" s="21">
        <v>0</v>
      </c>
      <c r="N11" s="19">
        <v>0</v>
      </c>
      <c r="O11" s="18"/>
      <c r="P11" s="19">
        <v>0</v>
      </c>
      <c r="Q11" s="19">
        <v>0</v>
      </c>
      <c r="R11" s="19">
        <v>0</v>
      </c>
      <c r="S11" s="19">
        <v>0</v>
      </c>
      <c r="T11" s="22">
        <v>111</v>
      </c>
    </row>
    <row r="12" spans="1:20" x14ac:dyDescent="0.2">
      <c r="A12" s="13">
        <v>2</v>
      </c>
      <c r="B12" s="8" t="s">
        <v>268</v>
      </c>
      <c r="C12" s="15" t="s">
        <v>18</v>
      </c>
      <c r="D12" s="16" t="s">
        <v>247</v>
      </c>
      <c r="E12" s="32" t="s">
        <v>316</v>
      </c>
      <c r="F12" s="17" t="s">
        <v>342</v>
      </c>
      <c r="G12" s="18">
        <v>50000</v>
      </c>
      <c r="H12" s="18">
        <v>1854</v>
      </c>
      <c r="I12" s="19">
        <v>25</v>
      </c>
      <c r="J12" s="23">
        <f>(G12*2.87%)</f>
        <v>1435</v>
      </c>
      <c r="K12" s="19">
        <f>(G12*7.1%)</f>
        <v>3549.9999999999995</v>
      </c>
      <c r="L12" s="20">
        <v>346.5</v>
      </c>
      <c r="M12" s="21">
        <f>(G12*3.04%)</f>
        <v>1520</v>
      </c>
      <c r="N12" s="19">
        <f>(G12*7.09%)</f>
        <v>3545.0000000000005</v>
      </c>
      <c r="O12" s="18">
        <v>1577.45</v>
      </c>
      <c r="P12" s="19">
        <f t="shared" ref="P12" si="0">SUM(J12+K12+L12+M12+N12+O12)</f>
        <v>11973.95</v>
      </c>
      <c r="Q12" s="19">
        <f t="shared" ref="Q12:Q13" si="1">SUM(H12+I12+J12+M12+O12)</f>
        <v>6411.45</v>
      </c>
      <c r="R12" s="19">
        <f t="shared" ref="R12:R13" si="2">SUM(K12+L12+N12)</f>
        <v>7441.5</v>
      </c>
      <c r="S12" s="19">
        <f t="shared" ref="S12:S13" si="3">SUM(G12-Q12)</f>
        <v>43588.55</v>
      </c>
      <c r="T12" s="22">
        <v>111</v>
      </c>
    </row>
    <row r="13" spans="1:20" x14ac:dyDescent="0.2">
      <c r="A13" s="13">
        <v>3</v>
      </c>
      <c r="B13" s="8" t="s">
        <v>309</v>
      </c>
      <c r="C13" s="15" t="s">
        <v>18</v>
      </c>
      <c r="D13" s="16" t="s">
        <v>237</v>
      </c>
      <c r="E13" s="32" t="s">
        <v>316</v>
      </c>
      <c r="F13" s="17" t="s">
        <v>342</v>
      </c>
      <c r="G13" s="18">
        <v>80000</v>
      </c>
      <c r="H13" s="18">
        <v>7400.87</v>
      </c>
      <c r="I13" s="19">
        <v>25</v>
      </c>
      <c r="J13" s="23">
        <f t="shared" ref="J13" si="4">(G13*2.87%)</f>
        <v>2296</v>
      </c>
      <c r="K13" s="19">
        <f t="shared" ref="K13" si="5">(G13*7.1%)</f>
        <v>5679.9999999999991</v>
      </c>
      <c r="L13" s="20">
        <v>593.21</v>
      </c>
      <c r="M13" s="21">
        <f t="shared" ref="M13" si="6">(G13*3.04%)</f>
        <v>2432</v>
      </c>
      <c r="N13" s="19">
        <f t="shared" ref="N13" si="7">(G13*7.09%)</f>
        <v>5672</v>
      </c>
      <c r="O13" s="18"/>
      <c r="P13" s="19">
        <f t="shared" ref="P13" si="8">SUM(J13+K13+L13+M13+N13+O13)</f>
        <v>16673.21</v>
      </c>
      <c r="Q13" s="19">
        <f t="shared" si="1"/>
        <v>12153.869999999999</v>
      </c>
      <c r="R13" s="19">
        <f t="shared" si="2"/>
        <v>11945.21</v>
      </c>
      <c r="S13" s="19">
        <f t="shared" si="3"/>
        <v>67846.13</v>
      </c>
      <c r="T13" s="22">
        <v>111</v>
      </c>
    </row>
    <row r="14" spans="1:20" x14ac:dyDescent="0.2">
      <c r="A14" s="13">
        <v>4</v>
      </c>
      <c r="B14" s="8" t="s">
        <v>19</v>
      </c>
      <c r="C14" s="15" t="s">
        <v>18</v>
      </c>
      <c r="D14" s="16" t="s">
        <v>20</v>
      </c>
      <c r="E14" s="32" t="s">
        <v>315</v>
      </c>
      <c r="F14" s="17" t="s">
        <v>202</v>
      </c>
      <c r="G14" s="18">
        <v>34000</v>
      </c>
      <c r="H14" s="18">
        <v>0</v>
      </c>
      <c r="I14" s="19">
        <v>25</v>
      </c>
      <c r="J14" s="23">
        <f t="shared" ref="J14:J61" si="9">(G14*2.87%)</f>
        <v>975.8</v>
      </c>
      <c r="K14" s="33">
        <f>ROUND(IF((G14)&gt;(11826*20),((11826*20)*0.071),(G14)*0.071),2)</f>
        <v>2414</v>
      </c>
      <c r="L14" s="20">
        <v>346.5</v>
      </c>
      <c r="M14" s="24">
        <f>(G14*3.04%)</f>
        <v>1033.5999999999999</v>
      </c>
      <c r="N14" s="19">
        <f t="shared" ref="N14:N61" si="10">(G14*7.09%)</f>
        <v>2410.6000000000004</v>
      </c>
      <c r="O14" s="18"/>
      <c r="P14" s="19">
        <f t="shared" ref="P14:P59" si="11">SUM(J14+K14+L14+M14+N14+O14)</f>
        <v>7180.5</v>
      </c>
      <c r="Q14" s="19">
        <f t="shared" ref="Q14:Q59" si="12">SUM(H14+I14+J14+M14+O14)</f>
        <v>2034.3999999999999</v>
      </c>
      <c r="R14" s="19">
        <f t="shared" ref="R14:R59" si="13">SUM(K14+L14+N14)</f>
        <v>5171.1000000000004</v>
      </c>
      <c r="S14" s="19">
        <f t="shared" ref="S14:S59" si="14">SUM(G14-Q14)</f>
        <v>31965.599999999999</v>
      </c>
      <c r="T14" s="22">
        <v>111</v>
      </c>
    </row>
    <row r="15" spans="1:20" x14ac:dyDescent="0.2">
      <c r="A15" s="13">
        <v>5</v>
      </c>
      <c r="B15" s="8" t="s">
        <v>393</v>
      </c>
      <c r="C15" s="15" t="s">
        <v>18</v>
      </c>
      <c r="D15" s="16" t="s">
        <v>20</v>
      </c>
      <c r="E15" s="32" t="s">
        <v>315</v>
      </c>
      <c r="F15" s="17" t="s">
        <v>202</v>
      </c>
      <c r="G15" s="18">
        <v>28665</v>
      </c>
      <c r="H15" s="18">
        <v>0</v>
      </c>
      <c r="I15" s="19">
        <v>25</v>
      </c>
      <c r="J15" s="23">
        <f t="shared" si="9"/>
        <v>822.68550000000005</v>
      </c>
      <c r="K15" s="33">
        <f>ROUND(IF((G15)&gt;(11826*20),((11826*20)*0.071),(G15)*0.071),2)</f>
        <v>2035.22</v>
      </c>
      <c r="L15" s="20">
        <f>(G15*1.1%)</f>
        <v>315.31500000000005</v>
      </c>
      <c r="M15" s="24">
        <f>(G15*3.04%)</f>
        <v>871.41600000000005</v>
      </c>
      <c r="N15" s="19">
        <f t="shared" si="10"/>
        <v>2032.3485000000001</v>
      </c>
      <c r="O15" s="18"/>
      <c r="P15" s="19">
        <f t="shared" ref="P15" si="15">SUM(J15+K15+L15+M15+N15+O15)</f>
        <v>6076.9850000000006</v>
      </c>
      <c r="Q15" s="19">
        <f t="shared" ref="Q15" si="16">SUM(H15+I15+J15+M15+O15)</f>
        <v>1719.1015000000002</v>
      </c>
      <c r="R15" s="19">
        <f t="shared" ref="R15" si="17">SUM(K15+L15+N15)</f>
        <v>4382.8834999999999</v>
      </c>
      <c r="S15" s="19">
        <f t="shared" si="14"/>
        <v>26945.898499999999</v>
      </c>
      <c r="T15" s="22">
        <v>111</v>
      </c>
    </row>
    <row r="16" spans="1:20" x14ac:dyDescent="0.2">
      <c r="A16" s="13">
        <v>6</v>
      </c>
      <c r="B16" s="8" t="s">
        <v>281</v>
      </c>
      <c r="C16" s="15" t="s">
        <v>18</v>
      </c>
      <c r="D16" s="16" t="s">
        <v>247</v>
      </c>
      <c r="E16" s="32" t="s">
        <v>316</v>
      </c>
      <c r="F16" s="17" t="s">
        <v>343</v>
      </c>
      <c r="G16" s="18">
        <v>60000</v>
      </c>
      <c r="H16" s="18">
        <v>3486.68</v>
      </c>
      <c r="I16" s="19">
        <v>25</v>
      </c>
      <c r="J16" s="23">
        <f t="shared" ref="J16" si="18">(G16*2.87%)</f>
        <v>1722</v>
      </c>
      <c r="K16" s="19">
        <f t="shared" ref="K16" si="19">(G16*7.1%)</f>
        <v>4260</v>
      </c>
      <c r="L16" s="20">
        <v>593.21</v>
      </c>
      <c r="M16" s="21">
        <f t="shared" ref="M16" si="20">(G16*3.04%)</f>
        <v>1824</v>
      </c>
      <c r="N16" s="19">
        <f t="shared" ref="N16" si="21">(G16*7.09%)</f>
        <v>4254</v>
      </c>
      <c r="O16" s="18"/>
      <c r="P16" s="19">
        <f t="shared" ref="P16" si="22">SUM(J16+K16+L16+M16+N16+O16)</f>
        <v>12653.21</v>
      </c>
      <c r="Q16" s="19">
        <f t="shared" ref="Q16" si="23">SUM(H16+I16+J16+M16+O16)</f>
        <v>7057.68</v>
      </c>
      <c r="R16" s="19">
        <f t="shared" ref="R16" si="24">SUM(K16+L16+N16)</f>
        <v>9107.2099999999991</v>
      </c>
      <c r="S16" s="19">
        <f t="shared" ref="S16" si="25">SUM(G16-Q16)</f>
        <v>52942.32</v>
      </c>
      <c r="T16" s="22">
        <v>111</v>
      </c>
    </row>
    <row r="17" spans="1:20" x14ac:dyDescent="0.2">
      <c r="A17" s="13">
        <v>7</v>
      </c>
      <c r="B17" s="8" t="s">
        <v>341</v>
      </c>
      <c r="C17" s="15" t="s">
        <v>18</v>
      </c>
      <c r="D17" s="16" t="s">
        <v>247</v>
      </c>
      <c r="E17" s="32" t="s">
        <v>316</v>
      </c>
      <c r="F17" s="17" t="s">
        <v>202</v>
      </c>
      <c r="G17" s="18">
        <v>40000</v>
      </c>
      <c r="H17" s="18">
        <v>442.65</v>
      </c>
      <c r="I17" s="19">
        <v>25</v>
      </c>
      <c r="J17" s="23">
        <f t="shared" ref="J17:J19" si="26">(G17*2.87%)</f>
        <v>1148</v>
      </c>
      <c r="K17" s="19">
        <f t="shared" ref="K17:K19" si="27">(G17*7.1%)</f>
        <v>2839.9999999999995</v>
      </c>
      <c r="L17" s="20">
        <v>440</v>
      </c>
      <c r="M17" s="24">
        <f t="shared" ref="M17" si="28">(G17*3.04%)</f>
        <v>1216</v>
      </c>
      <c r="N17" s="19">
        <f t="shared" ref="N17:N19" si="29">(G17*7.09%)</f>
        <v>2836</v>
      </c>
      <c r="O17" s="18"/>
      <c r="P17" s="19">
        <f t="shared" ref="P17" si="30">SUM(J17+K17+L17+M17+N17+O17)</f>
        <v>8480</v>
      </c>
      <c r="Q17" s="19">
        <f>SUM(H17+I17+J17+M17+O17)</f>
        <v>2831.65</v>
      </c>
      <c r="R17" s="19">
        <f>SUM(K17+L17+N17)</f>
        <v>6116</v>
      </c>
      <c r="S17" s="19">
        <f>SUM(G17-Q17)</f>
        <v>37168.35</v>
      </c>
      <c r="T17" s="22">
        <v>111</v>
      </c>
    </row>
    <row r="18" spans="1:20" x14ac:dyDescent="0.2">
      <c r="A18" s="13">
        <v>8</v>
      </c>
      <c r="B18" s="8" t="s">
        <v>348</v>
      </c>
      <c r="C18" s="15" t="s">
        <v>18</v>
      </c>
      <c r="D18" s="16" t="s">
        <v>349</v>
      </c>
      <c r="E18" s="32" t="s">
        <v>316</v>
      </c>
      <c r="F18" s="17" t="s">
        <v>342</v>
      </c>
      <c r="G18" s="18">
        <v>75000</v>
      </c>
      <c r="H18" s="18">
        <v>6309.38</v>
      </c>
      <c r="I18" s="19">
        <v>25</v>
      </c>
      <c r="J18" s="23">
        <f t="shared" si="26"/>
        <v>2152.5</v>
      </c>
      <c r="K18" s="19">
        <f t="shared" si="27"/>
        <v>5324.9999999999991</v>
      </c>
      <c r="L18" s="20">
        <v>593.21</v>
      </c>
      <c r="M18" s="24">
        <f>(G18*3.04%)</f>
        <v>2280</v>
      </c>
      <c r="N18" s="19">
        <f t="shared" si="29"/>
        <v>5317.5</v>
      </c>
      <c r="O18" s="18"/>
      <c r="P18" s="19">
        <f t="shared" ref="P18:P19" si="31">SUM(J18+K18+L18+M18+N18+O18)</f>
        <v>15668.21</v>
      </c>
      <c r="Q18" s="19">
        <f t="shared" ref="Q18:Q19" si="32">SUM(H18+I18+J18+M18+O18)</f>
        <v>10766.880000000001</v>
      </c>
      <c r="R18" s="19">
        <f t="shared" ref="R18:R19" si="33">SUM(K18+L18+N18)</f>
        <v>11235.71</v>
      </c>
      <c r="S18" s="19">
        <f t="shared" ref="S18:S19" si="34">SUM(G18-Q18)</f>
        <v>64233.119999999995</v>
      </c>
      <c r="T18" s="22">
        <v>111</v>
      </c>
    </row>
    <row r="19" spans="1:20" x14ac:dyDescent="0.2">
      <c r="A19" s="13">
        <v>9</v>
      </c>
      <c r="B19" s="8" t="s">
        <v>22</v>
      </c>
      <c r="C19" s="15" t="s">
        <v>18</v>
      </c>
      <c r="D19" s="16" t="s">
        <v>197</v>
      </c>
      <c r="E19" s="32" t="s">
        <v>316</v>
      </c>
      <c r="F19" s="17" t="s">
        <v>202</v>
      </c>
      <c r="G19" s="18">
        <v>32000</v>
      </c>
      <c r="H19" s="18">
        <v>0</v>
      </c>
      <c r="I19" s="19">
        <v>25</v>
      </c>
      <c r="J19" s="23">
        <f t="shared" si="26"/>
        <v>918.4</v>
      </c>
      <c r="K19" s="19">
        <f t="shared" si="27"/>
        <v>2272</v>
      </c>
      <c r="L19" s="20">
        <v>352</v>
      </c>
      <c r="M19" s="21">
        <f t="shared" ref="M19" si="35">(G19*3.04%)</f>
        <v>972.8</v>
      </c>
      <c r="N19" s="19">
        <f t="shared" si="29"/>
        <v>2268.8000000000002</v>
      </c>
      <c r="O19" s="18"/>
      <c r="P19" s="19">
        <f t="shared" si="31"/>
        <v>6784</v>
      </c>
      <c r="Q19" s="19">
        <f t="shared" si="32"/>
        <v>1916.1999999999998</v>
      </c>
      <c r="R19" s="19">
        <f t="shared" si="33"/>
        <v>4892.8</v>
      </c>
      <c r="S19" s="19">
        <f t="shared" si="34"/>
        <v>30083.8</v>
      </c>
      <c r="T19" s="22">
        <v>111</v>
      </c>
    </row>
    <row r="20" spans="1:20" x14ac:dyDescent="0.2">
      <c r="A20" s="13">
        <v>10</v>
      </c>
      <c r="B20" s="8" t="s">
        <v>258</v>
      </c>
      <c r="C20" s="15" t="s">
        <v>18</v>
      </c>
      <c r="D20" s="16" t="s">
        <v>259</v>
      </c>
      <c r="E20" s="32" t="s">
        <v>316</v>
      </c>
      <c r="F20" s="17" t="s">
        <v>202</v>
      </c>
      <c r="G20" s="18">
        <v>31000</v>
      </c>
      <c r="H20" s="18">
        <v>0</v>
      </c>
      <c r="I20" s="19">
        <v>25</v>
      </c>
      <c r="J20" s="23">
        <f>(G20*2.87%)</f>
        <v>889.7</v>
      </c>
      <c r="K20" s="19">
        <f>(G20*7.1%)</f>
        <v>2201</v>
      </c>
      <c r="L20" s="20">
        <v>341</v>
      </c>
      <c r="M20" s="21">
        <f t="shared" ref="M20" si="36">(G20*3.04%)</f>
        <v>942.4</v>
      </c>
      <c r="N20" s="19">
        <f t="shared" ref="N20" si="37">(G20*7.09%)</f>
        <v>2197.9</v>
      </c>
      <c r="O20" s="18"/>
      <c r="P20" s="19">
        <f t="shared" ref="P20" si="38">SUM(J20+K20+L20+M20+N20+O20)</f>
        <v>6572</v>
      </c>
      <c r="Q20" s="19">
        <f t="shared" ref="Q20" si="39">SUM(H20+I20+J20+M20+O20)</f>
        <v>1857.1</v>
      </c>
      <c r="R20" s="19">
        <f t="shared" ref="R20" si="40">SUM(K20+L20+N20)</f>
        <v>4739.8999999999996</v>
      </c>
      <c r="S20" s="19">
        <f t="shared" ref="S20" si="41">SUM(G20-Q20)</f>
        <v>29142.9</v>
      </c>
      <c r="T20" s="22">
        <v>111</v>
      </c>
    </row>
    <row r="21" spans="1:20" x14ac:dyDescent="0.2">
      <c r="A21" s="13">
        <v>11</v>
      </c>
      <c r="B21" s="8" t="s">
        <v>192</v>
      </c>
      <c r="C21" s="15" t="s">
        <v>18</v>
      </c>
      <c r="D21" s="16" t="s">
        <v>193</v>
      </c>
      <c r="E21" s="32" t="s">
        <v>316</v>
      </c>
      <c r="F21" s="17" t="s">
        <v>339</v>
      </c>
      <c r="G21" s="18">
        <v>0</v>
      </c>
      <c r="H21" s="18">
        <v>0</v>
      </c>
      <c r="I21" s="18">
        <v>0</v>
      </c>
      <c r="J21" s="23">
        <f t="shared" si="9"/>
        <v>0</v>
      </c>
      <c r="K21" s="19">
        <f t="shared" ref="K21:K62" si="42">(G21*7.1%)</f>
        <v>0</v>
      </c>
      <c r="L21" s="20">
        <v>0</v>
      </c>
      <c r="M21" s="18">
        <v>0</v>
      </c>
      <c r="N21" s="18">
        <v>0</v>
      </c>
      <c r="O21" s="18"/>
      <c r="P21" s="18">
        <v>0</v>
      </c>
      <c r="Q21" s="18">
        <v>0</v>
      </c>
      <c r="R21" s="18">
        <v>0</v>
      </c>
      <c r="S21" s="18">
        <v>0</v>
      </c>
      <c r="T21" s="22">
        <v>111</v>
      </c>
    </row>
    <row r="22" spans="1:20" x14ac:dyDescent="0.2">
      <c r="A22" s="13">
        <v>12</v>
      </c>
      <c r="B22" s="8" t="s">
        <v>206</v>
      </c>
      <c r="C22" s="15" t="s">
        <v>18</v>
      </c>
      <c r="D22" s="16" t="s">
        <v>205</v>
      </c>
      <c r="E22" s="32" t="s">
        <v>316</v>
      </c>
      <c r="F22" s="17" t="s">
        <v>339</v>
      </c>
      <c r="G22" s="18">
        <v>0</v>
      </c>
      <c r="H22" s="18">
        <v>0</v>
      </c>
      <c r="I22" s="18">
        <v>0</v>
      </c>
      <c r="J22" s="23">
        <f t="shared" ref="J22" si="43">(G22*2.87%)</f>
        <v>0</v>
      </c>
      <c r="K22" s="19">
        <f t="shared" ref="K22" si="44">(G22*7.1%)</f>
        <v>0</v>
      </c>
      <c r="L22" s="20">
        <v>0</v>
      </c>
      <c r="M22" s="18">
        <v>0</v>
      </c>
      <c r="N22" s="18">
        <v>0</v>
      </c>
      <c r="O22" s="18"/>
      <c r="P22" s="18">
        <v>0</v>
      </c>
      <c r="Q22" s="18">
        <v>0</v>
      </c>
      <c r="R22" s="18">
        <v>0</v>
      </c>
      <c r="S22" s="18">
        <v>0</v>
      </c>
      <c r="T22" s="22">
        <v>111</v>
      </c>
    </row>
    <row r="23" spans="1:20" x14ac:dyDescent="0.2">
      <c r="A23" s="13">
        <v>13</v>
      </c>
      <c r="B23" s="8" t="s">
        <v>236</v>
      </c>
      <c r="C23" s="15" t="s">
        <v>18</v>
      </c>
      <c r="D23" s="16" t="s">
        <v>235</v>
      </c>
      <c r="E23" s="32" t="s">
        <v>316</v>
      </c>
      <c r="F23" s="17" t="s">
        <v>339</v>
      </c>
      <c r="G23" s="18">
        <v>0</v>
      </c>
      <c r="H23" s="18">
        <v>0</v>
      </c>
      <c r="I23" s="18">
        <v>0</v>
      </c>
      <c r="J23" s="23">
        <f t="shared" ref="J23:J24" si="45">(G23*2.87%)</f>
        <v>0</v>
      </c>
      <c r="K23" s="19">
        <f t="shared" ref="K23:K24" si="46">(G23*7.1%)</f>
        <v>0</v>
      </c>
      <c r="L23" s="20">
        <v>0</v>
      </c>
      <c r="M23" s="18">
        <v>0</v>
      </c>
      <c r="N23" s="18">
        <v>0</v>
      </c>
      <c r="O23" s="18"/>
      <c r="P23" s="18">
        <v>0</v>
      </c>
      <c r="Q23" s="18">
        <v>0</v>
      </c>
      <c r="R23" s="18">
        <v>0</v>
      </c>
      <c r="S23" s="18">
        <v>0</v>
      </c>
      <c r="T23" s="22">
        <v>111</v>
      </c>
    </row>
    <row r="24" spans="1:20" x14ac:dyDescent="0.2">
      <c r="A24" s="13">
        <v>14</v>
      </c>
      <c r="B24" s="8" t="s">
        <v>370</v>
      </c>
      <c r="C24" s="15" t="s">
        <v>18</v>
      </c>
      <c r="D24" s="16" t="s">
        <v>23</v>
      </c>
      <c r="E24" s="32" t="s">
        <v>316</v>
      </c>
      <c r="F24" s="17" t="s">
        <v>345</v>
      </c>
      <c r="G24" s="18">
        <v>23100</v>
      </c>
      <c r="H24" s="18">
        <v>0</v>
      </c>
      <c r="I24" s="19">
        <v>25</v>
      </c>
      <c r="J24" s="23">
        <f t="shared" si="45"/>
        <v>662.97</v>
      </c>
      <c r="K24" s="19">
        <f t="shared" si="46"/>
        <v>1640.1</v>
      </c>
      <c r="L24" s="20">
        <v>174.99</v>
      </c>
      <c r="M24" s="21">
        <f t="shared" ref="M24" si="47">(G24*3.04%)</f>
        <v>702.24</v>
      </c>
      <c r="N24" s="19">
        <f t="shared" ref="N24" si="48">(G24*7.09%)</f>
        <v>1637.7900000000002</v>
      </c>
      <c r="O24" s="18"/>
      <c r="P24" s="19">
        <f t="shared" ref="P24" si="49">SUM(J24+K24+L24+M24+N24+O24)</f>
        <v>4818.0899999999992</v>
      </c>
      <c r="Q24" s="19">
        <f t="shared" ref="Q24" si="50">SUM(H24+I24+J24+M24+O24)</f>
        <v>1390.21</v>
      </c>
      <c r="R24" s="19">
        <f t="shared" ref="R24" si="51">SUM(K24+L24+N24)</f>
        <v>3452.88</v>
      </c>
      <c r="S24" s="19">
        <f t="shared" ref="S24" si="52">SUM(G24-Q24)</f>
        <v>21709.79</v>
      </c>
      <c r="T24" s="22">
        <v>111</v>
      </c>
    </row>
    <row r="25" spans="1:20" x14ac:dyDescent="0.2">
      <c r="A25" s="13">
        <v>15</v>
      </c>
      <c r="B25" s="8" t="s">
        <v>34</v>
      </c>
      <c r="C25" s="15" t="s">
        <v>27</v>
      </c>
      <c r="D25" s="16" t="s">
        <v>211</v>
      </c>
      <c r="E25" s="32" t="s">
        <v>315</v>
      </c>
      <c r="F25" s="17" t="s">
        <v>344</v>
      </c>
      <c r="G25" s="18">
        <v>75000</v>
      </c>
      <c r="H25" s="18">
        <v>6309.38</v>
      </c>
      <c r="I25" s="19">
        <v>25</v>
      </c>
      <c r="J25" s="23">
        <f t="shared" si="9"/>
        <v>2152.5</v>
      </c>
      <c r="K25" s="19">
        <f t="shared" si="42"/>
        <v>5324.9999999999991</v>
      </c>
      <c r="L25" s="20">
        <v>593.21</v>
      </c>
      <c r="M25" s="24">
        <f>(G25*3.04%)</f>
        <v>2280</v>
      </c>
      <c r="N25" s="19">
        <f t="shared" si="10"/>
        <v>5317.5</v>
      </c>
      <c r="O25" s="18"/>
      <c r="P25" s="19">
        <f t="shared" ref="P25" si="53">SUM(J25+K25+L25+M25+N25+O25)</f>
        <v>15668.21</v>
      </c>
      <c r="Q25" s="19">
        <f t="shared" si="12"/>
        <v>10766.880000000001</v>
      </c>
      <c r="R25" s="19">
        <f t="shared" si="13"/>
        <v>11235.71</v>
      </c>
      <c r="S25" s="19">
        <f t="shared" si="14"/>
        <v>64233.119999999995</v>
      </c>
      <c r="T25" s="22">
        <v>111</v>
      </c>
    </row>
    <row r="26" spans="1:20" x14ac:dyDescent="0.2">
      <c r="A26" s="13">
        <v>16</v>
      </c>
      <c r="B26" s="8" t="s">
        <v>28</v>
      </c>
      <c r="C26" s="15" t="s">
        <v>27</v>
      </c>
      <c r="D26" s="16" t="s">
        <v>211</v>
      </c>
      <c r="E26" s="32" t="s">
        <v>315</v>
      </c>
      <c r="F26" s="17" t="s">
        <v>344</v>
      </c>
      <c r="G26" s="18">
        <v>35000</v>
      </c>
      <c r="H26" s="18">
        <v>0</v>
      </c>
      <c r="I26" s="19">
        <v>25</v>
      </c>
      <c r="J26" s="23">
        <f t="shared" si="9"/>
        <v>1004.5</v>
      </c>
      <c r="K26" s="19">
        <f t="shared" si="42"/>
        <v>2485</v>
      </c>
      <c r="L26" s="20">
        <v>385</v>
      </c>
      <c r="M26" s="24">
        <f t="shared" ref="M26:M62" si="54">(G26*3.04%)</f>
        <v>1064</v>
      </c>
      <c r="N26" s="19">
        <f t="shared" si="10"/>
        <v>2481.5</v>
      </c>
      <c r="O26" s="18"/>
      <c r="P26" s="19">
        <f t="shared" si="11"/>
        <v>7420</v>
      </c>
      <c r="Q26" s="19">
        <f t="shared" si="12"/>
        <v>2093.5</v>
      </c>
      <c r="R26" s="19">
        <f t="shared" si="13"/>
        <v>5351.5</v>
      </c>
      <c r="S26" s="19">
        <f t="shared" si="14"/>
        <v>32906.5</v>
      </c>
      <c r="T26" s="22">
        <v>111</v>
      </c>
    </row>
    <row r="27" spans="1:20" x14ac:dyDescent="0.2">
      <c r="A27" s="13">
        <v>17</v>
      </c>
      <c r="B27" s="8" t="s">
        <v>32</v>
      </c>
      <c r="C27" s="15" t="s">
        <v>27</v>
      </c>
      <c r="D27" s="16" t="s">
        <v>211</v>
      </c>
      <c r="E27" s="32" t="s">
        <v>316</v>
      </c>
      <c r="F27" s="17" t="s">
        <v>344</v>
      </c>
      <c r="G27" s="18">
        <v>39000</v>
      </c>
      <c r="H27" s="18">
        <v>301.52</v>
      </c>
      <c r="I27" s="19">
        <v>25</v>
      </c>
      <c r="J27" s="23">
        <f t="shared" si="9"/>
        <v>1119.3</v>
      </c>
      <c r="K27" s="19">
        <f t="shared" si="42"/>
        <v>2768.9999999999995</v>
      </c>
      <c r="L27" s="20">
        <v>429</v>
      </c>
      <c r="M27" s="24">
        <f t="shared" si="54"/>
        <v>1185.5999999999999</v>
      </c>
      <c r="N27" s="19">
        <f t="shared" si="10"/>
        <v>2765.1000000000004</v>
      </c>
      <c r="O27" s="18"/>
      <c r="P27" s="19">
        <f t="shared" si="11"/>
        <v>8268</v>
      </c>
      <c r="Q27" s="19">
        <f t="shared" si="12"/>
        <v>2631.42</v>
      </c>
      <c r="R27" s="19">
        <f t="shared" si="13"/>
        <v>5963.1</v>
      </c>
      <c r="S27" s="19">
        <f t="shared" si="14"/>
        <v>36368.58</v>
      </c>
      <c r="T27" s="22">
        <v>111</v>
      </c>
    </row>
    <row r="28" spans="1:20" x14ac:dyDescent="0.2">
      <c r="A28" s="13">
        <v>18</v>
      </c>
      <c r="B28" s="8" t="s">
        <v>33</v>
      </c>
      <c r="C28" s="15" t="s">
        <v>27</v>
      </c>
      <c r="D28" s="16" t="s">
        <v>211</v>
      </c>
      <c r="E28" s="32" t="s">
        <v>315</v>
      </c>
      <c r="F28" s="17" t="s">
        <v>344</v>
      </c>
      <c r="G28" s="18">
        <v>33273</v>
      </c>
      <c r="H28" s="18">
        <v>0</v>
      </c>
      <c r="I28" s="19">
        <v>25</v>
      </c>
      <c r="J28" s="23">
        <f t="shared" si="9"/>
        <v>954.93510000000003</v>
      </c>
      <c r="K28" s="19">
        <f t="shared" si="42"/>
        <v>2362.3829999999998</v>
      </c>
      <c r="L28" s="20">
        <v>366</v>
      </c>
      <c r="M28" s="24">
        <f t="shared" si="54"/>
        <v>1011.4992</v>
      </c>
      <c r="N28" s="19">
        <f t="shared" si="10"/>
        <v>2359.0557000000003</v>
      </c>
      <c r="O28" s="18"/>
      <c r="P28" s="19">
        <f t="shared" si="11"/>
        <v>7053.8729999999996</v>
      </c>
      <c r="Q28" s="19">
        <f t="shared" si="12"/>
        <v>1991.4342999999999</v>
      </c>
      <c r="R28" s="19">
        <f t="shared" si="13"/>
        <v>5087.4387000000006</v>
      </c>
      <c r="S28" s="19">
        <f t="shared" si="14"/>
        <v>31281.565699999999</v>
      </c>
      <c r="T28" s="22">
        <v>111</v>
      </c>
    </row>
    <row r="29" spans="1:20" x14ac:dyDescent="0.2">
      <c r="A29" s="13">
        <v>19</v>
      </c>
      <c r="B29" s="8" t="s">
        <v>168</v>
      </c>
      <c r="C29" s="15" t="s">
        <v>27</v>
      </c>
      <c r="D29" s="16" t="s">
        <v>211</v>
      </c>
      <c r="E29" s="32" t="s">
        <v>316</v>
      </c>
      <c r="F29" s="17" t="s">
        <v>343</v>
      </c>
      <c r="G29" s="18">
        <v>49000</v>
      </c>
      <c r="H29" s="18">
        <v>1712.87</v>
      </c>
      <c r="I29" s="19">
        <v>25</v>
      </c>
      <c r="J29" s="23">
        <f t="shared" si="9"/>
        <v>1406.3</v>
      </c>
      <c r="K29" s="19">
        <f t="shared" si="42"/>
        <v>3478.9999999999995</v>
      </c>
      <c r="L29" s="20">
        <v>539</v>
      </c>
      <c r="M29" s="24">
        <f t="shared" si="54"/>
        <v>1489.6</v>
      </c>
      <c r="N29" s="19">
        <f t="shared" si="10"/>
        <v>3474.1000000000004</v>
      </c>
      <c r="O29" s="18"/>
      <c r="P29" s="19">
        <f t="shared" si="11"/>
        <v>10388</v>
      </c>
      <c r="Q29" s="19">
        <f t="shared" si="12"/>
        <v>4633.7700000000004</v>
      </c>
      <c r="R29" s="19">
        <f t="shared" si="13"/>
        <v>7492.1</v>
      </c>
      <c r="S29" s="19">
        <f t="shared" si="14"/>
        <v>44366.229999999996</v>
      </c>
      <c r="T29" s="22">
        <v>111</v>
      </c>
    </row>
    <row r="30" spans="1:20" x14ac:dyDescent="0.2">
      <c r="A30" s="13">
        <v>20</v>
      </c>
      <c r="B30" s="8" t="s">
        <v>77</v>
      </c>
      <c r="C30" s="15" t="s">
        <v>27</v>
      </c>
      <c r="D30" s="16" t="s">
        <v>211</v>
      </c>
      <c r="E30" s="32" t="s">
        <v>316</v>
      </c>
      <c r="F30" s="17" t="s">
        <v>344</v>
      </c>
      <c r="G30" s="18">
        <v>48000</v>
      </c>
      <c r="H30" s="18">
        <v>1571.73</v>
      </c>
      <c r="I30" s="19">
        <v>25</v>
      </c>
      <c r="J30" s="23">
        <f t="shared" si="9"/>
        <v>1377.6</v>
      </c>
      <c r="K30" s="19">
        <f t="shared" si="42"/>
        <v>3407.9999999999995</v>
      </c>
      <c r="L30" s="20">
        <v>528</v>
      </c>
      <c r="M30" s="24">
        <f>(G30*3.04%)</f>
        <v>1459.2</v>
      </c>
      <c r="N30" s="19">
        <f t="shared" si="10"/>
        <v>3403.2000000000003</v>
      </c>
      <c r="O30" s="18"/>
      <c r="P30" s="19">
        <f t="shared" ref="P30:P36" si="55">SUM(J30+K30+L30+M30+N30+O30)</f>
        <v>10176</v>
      </c>
      <c r="Q30" s="19">
        <f t="shared" si="12"/>
        <v>4433.53</v>
      </c>
      <c r="R30" s="19">
        <f t="shared" si="13"/>
        <v>7339.2</v>
      </c>
      <c r="S30" s="19">
        <f t="shared" si="14"/>
        <v>43566.47</v>
      </c>
      <c r="T30" s="22">
        <v>111</v>
      </c>
    </row>
    <row r="31" spans="1:20" x14ac:dyDescent="0.2">
      <c r="A31" s="13">
        <v>21</v>
      </c>
      <c r="B31" s="8" t="s">
        <v>29</v>
      </c>
      <c r="C31" s="15" t="s">
        <v>27</v>
      </c>
      <c r="D31" s="16" t="s">
        <v>30</v>
      </c>
      <c r="E31" s="32" t="s">
        <v>316</v>
      </c>
      <c r="F31" s="17" t="s">
        <v>344</v>
      </c>
      <c r="G31" s="18">
        <v>26250</v>
      </c>
      <c r="H31" s="18">
        <v>0</v>
      </c>
      <c r="I31" s="19">
        <v>25</v>
      </c>
      <c r="J31" s="23">
        <f>(G31*2.87%)</f>
        <v>753.375</v>
      </c>
      <c r="K31" s="19">
        <f>(G31*7.1%)</f>
        <v>1863.7499999999998</v>
      </c>
      <c r="L31" s="20">
        <v>288.75</v>
      </c>
      <c r="M31" s="24">
        <f>(G31*3.04%)</f>
        <v>798</v>
      </c>
      <c r="N31" s="19">
        <f>(G31*7.09%)</f>
        <v>1861.1250000000002</v>
      </c>
      <c r="O31" s="18"/>
      <c r="P31" s="19">
        <f>SUM(J31+K31+L31+M31+N31+O31)</f>
        <v>5565</v>
      </c>
      <c r="Q31" s="19">
        <f>SUM(H31+I31+J31+M31+O31)</f>
        <v>1576.375</v>
      </c>
      <c r="R31" s="19">
        <f>SUM(K31+L31+N31)</f>
        <v>4013.625</v>
      </c>
      <c r="S31" s="19">
        <f>SUM(G31-Q31)</f>
        <v>24673.625</v>
      </c>
      <c r="T31" s="22">
        <v>111</v>
      </c>
    </row>
    <row r="32" spans="1:20" x14ac:dyDescent="0.2">
      <c r="A32" s="13">
        <v>22</v>
      </c>
      <c r="B32" s="8" t="s">
        <v>111</v>
      </c>
      <c r="C32" s="15" t="s">
        <v>27</v>
      </c>
      <c r="D32" s="16" t="s">
        <v>20</v>
      </c>
      <c r="E32" s="32" t="s">
        <v>315</v>
      </c>
      <c r="F32" s="17" t="s">
        <v>344</v>
      </c>
      <c r="G32" s="18">
        <v>24150</v>
      </c>
      <c r="H32" s="18">
        <v>0</v>
      </c>
      <c r="I32" s="19">
        <v>25</v>
      </c>
      <c r="J32" s="23">
        <f>(G32*2.87%)</f>
        <v>693.10500000000002</v>
      </c>
      <c r="K32" s="19">
        <f>(G32*7.1%)</f>
        <v>1714.6499999999999</v>
      </c>
      <c r="L32" s="20">
        <v>265.64999999999998</v>
      </c>
      <c r="M32" s="24">
        <f>(G32*3.04%)</f>
        <v>734.16</v>
      </c>
      <c r="N32" s="19">
        <f>(G32*7.09%)</f>
        <v>1712.2350000000001</v>
      </c>
      <c r="O32" s="18"/>
      <c r="P32" s="19">
        <f>SUM(J32+K32+L32+M32+N32+O32)</f>
        <v>5119.8</v>
      </c>
      <c r="Q32" s="19">
        <f>SUM(H32+I32+J32+M32+O32)</f>
        <v>1452.2649999999999</v>
      </c>
      <c r="R32" s="19">
        <f>SUM(K32+L32+N32)</f>
        <v>3692.5349999999999</v>
      </c>
      <c r="S32" s="19">
        <f>SUM(G32-Q32)</f>
        <v>22697.735000000001</v>
      </c>
      <c r="T32" s="22">
        <v>111</v>
      </c>
    </row>
    <row r="33" spans="1:20" x14ac:dyDescent="0.2">
      <c r="A33" s="13">
        <v>23</v>
      </c>
      <c r="B33" s="8" t="s">
        <v>35</v>
      </c>
      <c r="C33" s="15" t="s">
        <v>239</v>
      </c>
      <c r="D33" s="16" t="s">
        <v>219</v>
      </c>
      <c r="E33" s="32" t="s">
        <v>316</v>
      </c>
      <c r="F33" s="17" t="s">
        <v>344</v>
      </c>
      <c r="G33" s="18">
        <v>65000</v>
      </c>
      <c r="H33" s="18">
        <v>4427.58</v>
      </c>
      <c r="I33" s="19">
        <v>25</v>
      </c>
      <c r="J33" s="23">
        <f t="shared" ref="J33:J35" si="56">(G33*2.87%)</f>
        <v>1865.5</v>
      </c>
      <c r="K33" s="19">
        <f t="shared" ref="K33:K35" si="57">(G33*7.1%)</f>
        <v>4615</v>
      </c>
      <c r="L33" s="20">
        <v>593.21</v>
      </c>
      <c r="M33" s="24">
        <f t="shared" ref="M33:M35" si="58">(G33*3.04%)</f>
        <v>1976</v>
      </c>
      <c r="N33" s="19">
        <f t="shared" ref="N33:N35" si="59">(G33*7.09%)</f>
        <v>4608.5</v>
      </c>
      <c r="O33" s="18"/>
      <c r="P33" s="19">
        <f t="shared" ref="P33" si="60">SUM(J33+K33+L33+M33+N33+O33)</f>
        <v>13658.21</v>
      </c>
      <c r="Q33" s="19">
        <f t="shared" ref="Q33:Q35" si="61">SUM(H33+I33+J33+M33+O33)</f>
        <v>8294.08</v>
      </c>
      <c r="R33" s="19">
        <f t="shared" ref="R33:R35" si="62">SUM(K33+L33+N33)</f>
        <v>9816.7099999999991</v>
      </c>
      <c r="S33" s="19">
        <f t="shared" ref="S33:S35" si="63">SUM(G33-Q33)</f>
        <v>56705.919999999998</v>
      </c>
      <c r="T33" s="22">
        <v>111</v>
      </c>
    </row>
    <row r="34" spans="1:20" x14ac:dyDescent="0.2">
      <c r="A34" s="13">
        <v>24</v>
      </c>
      <c r="B34" s="8" t="s">
        <v>169</v>
      </c>
      <c r="C34" s="15" t="s">
        <v>239</v>
      </c>
      <c r="D34" s="16" t="s">
        <v>211</v>
      </c>
      <c r="E34" s="32" t="s">
        <v>316</v>
      </c>
      <c r="F34" s="17" t="s">
        <v>343</v>
      </c>
      <c r="G34" s="18">
        <v>41000</v>
      </c>
      <c r="H34" s="18">
        <v>583.79</v>
      </c>
      <c r="I34" s="19">
        <v>25</v>
      </c>
      <c r="J34" s="23">
        <f t="shared" si="56"/>
        <v>1176.7</v>
      </c>
      <c r="K34" s="19">
        <f t="shared" si="57"/>
        <v>2910.9999999999995</v>
      </c>
      <c r="L34" s="20">
        <v>385</v>
      </c>
      <c r="M34" s="24">
        <f t="shared" si="58"/>
        <v>1246.4000000000001</v>
      </c>
      <c r="N34" s="19">
        <f t="shared" si="59"/>
        <v>2906.9</v>
      </c>
      <c r="O34" s="18"/>
      <c r="P34" s="19">
        <f t="shared" ref="P34" si="64">SUM(J34+K34+L34+M34+N34+O34)</f>
        <v>8626</v>
      </c>
      <c r="Q34" s="19">
        <f t="shared" si="61"/>
        <v>3031.8900000000003</v>
      </c>
      <c r="R34" s="19">
        <f t="shared" si="62"/>
        <v>6202.9</v>
      </c>
      <c r="S34" s="19">
        <f t="shared" si="63"/>
        <v>37968.11</v>
      </c>
      <c r="T34" s="22">
        <v>111</v>
      </c>
    </row>
    <row r="35" spans="1:20" x14ac:dyDescent="0.2">
      <c r="A35" s="13">
        <v>25</v>
      </c>
      <c r="B35" s="8" t="s">
        <v>276</v>
      </c>
      <c r="C35" s="15" t="s">
        <v>239</v>
      </c>
      <c r="D35" s="16" t="s">
        <v>259</v>
      </c>
      <c r="E35" s="32" t="s">
        <v>315</v>
      </c>
      <c r="F35" s="17" t="s">
        <v>343</v>
      </c>
      <c r="G35" s="18">
        <v>30000</v>
      </c>
      <c r="H35" s="18">
        <v>0</v>
      </c>
      <c r="I35" s="19">
        <v>25</v>
      </c>
      <c r="J35" s="23">
        <f t="shared" si="56"/>
        <v>861</v>
      </c>
      <c r="K35" s="19">
        <f t="shared" si="57"/>
        <v>2130</v>
      </c>
      <c r="L35" s="20">
        <v>330</v>
      </c>
      <c r="M35" s="21">
        <f t="shared" si="58"/>
        <v>912</v>
      </c>
      <c r="N35" s="19">
        <f t="shared" si="59"/>
        <v>2127</v>
      </c>
      <c r="O35" s="18">
        <v>1577.45</v>
      </c>
      <c r="P35" s="19">
        <f t="shared" ref="P35" si="65">SUM(J35+K35+L35+M35+N35+O35)</f>
        <v>7937.45</v>
      </c>
      <c r="Q35" s="19">
        <f t="shared" si="61"/>
        <v>3375.45</v>
      </c>
      <c r="R35" s="19">
        <f t="shared" si="62"/>
        <v>4587</v>
      </c>
      <c r="S35" s="19">
        <f t="shared" si="63"/>
        <v>26624.55</v>
      </c>
      <c r="T35" s="22">
        <v>111</v>
      </c>
    </row>
    <row r="36" spans="1:20" x14ac:dyDescent="0.2">
      <c r="A36" s="13">
        <v>26</v>
      </c>
      <c r="B36" s="8" t="s">
        <v>36</v>
      </c>
      <c r="C36" s="15" t="s">
        <v>242</v>
      </c>
      <c r="D36" s="16" t="s">
        <v>214</v>
      </c>
      <c r="E36" s="32" t="s">
        <v>315</v>
      </c>
      <c r="F36" s="17" t="s">
        <v>344</v>
      </c>
      <c r="G36" s="18">
        <v>63250</v>
      </c>
      <c r="H36" s="18">
        <v>4098.26</v>
      </c>
      <c r="I36" s="19">
        <v>25</v>
      </c>
      <c r="J36" s="23">
        <f t="shared" si="9"/>
        <v>1815.2750000000001</v>
      </c>
      <c r="K36" s="19">
        <f t="shared" si="42"/>
        <v>4490.75</v>
      </c>
      <c r="L36" s="20">
        <v>593.21</v>
      </c>
      <c r="M36" s="24">
        <f>(G36*3.04%)</f>
        <v>1922.8</v>
      </c>
      <c r="N36" s="19">
        <f t="shared" si="10"/>
        <v>4484.4250000000002</v>
      </c>
      <c r="O36" s="18"/>
      <c r="P36" s="19">
        <f t="shared" si="55"/>
        <v>13306.46</v>
      </c>
      <c r="Q36" s="19">
        <f t="shared" si="12"/>
        <v>7861.335</v>
      </c>
      <c r="R36" s="19">
        <f t="shared" si="13"/>
        <v>9568.3850000000002</v>
      </c>
      <c r="S36" s="19">
        <f t="shared" si="14"/>
        <v>55388.665000000001</v>
      </c>
      <c r="T36" s="22">
        <v>111</v>
      </c>
    </row>
    <row r="37" spans="1:20" x14ac:dyDescent="0.2">
      <c r="A37" s="13">
        <v>27</v>
      </c>
      <c r="B37" s="8" t="s">
        <v>167</v>
      </c>
      <c r="C37" s="15" t="s">
        <v>242</v>
      </c>
      <c r="D37" s="16" t="s">
        <v>176</v>
      </c>
      <c r="E37" s="32" t="s">
        <v>315</v>
      </c>
      <c r="F37" s="17" t="s">
        <v>343</v>
      </c>
      <c r="G37" s="18">
        <v>41500</v>
      </c>
      <c r="H37" s="18">
        <v>654.35</v>
      </c>
      <c r="I37" s="19">
        <v>25</v>
      </c>
      <c r="J37" s="23">
        <f t="shared" si="9"/>
        <v>1191.05</v>
      </c>
      <c r="K37" s="19">
        <f t="shared" si="42"/>
        <v>2946.4999999999995</v>
      </c>
      <c r="L37" s="20">
        <v>429</v>
      </c>
      <c r="M37" s="21">
        <f t="shared" si="54"/>
        <v>1261.5999999999999</v>
      </c>
      <c r="N37" s="19">
        <f t="shared" si="10"/>
        <v>2942.3500000000004</v>
      </c>
      <c r="O37" s="18"/>
      <c r="P37" s="19">
        <f t="shared" si="11"/>
        <v>8770.5</v>
      </c>
      <c r="Q37" s="19">
        <f t="shared" si="12"/>
        <v>3132</v>
      </c>
      <c r="R37" s="19">
        <f t="shared" si="13"/>
        <v>6317.85</v>
      </c>
      <c r="S37" s="19">
        <f t="shared" si="14"/>
        <v>38368</v>
      </c>
      <c r="T37" s="22">
        <v>111</v>
      </c>
    </row>
    <row r="38" spans="1:20" x14ac:dyDescent="0.2">
      <c r="A38" s="13">
        <v>28</v>
      </c>
      <c r="B38" s="8" t="s">
        <v>58</v>
      </c>
      <c r="C38" s="15" t="s">
        <v>242</v>
      </c>
      <c r="D38" s="16" t="s">
        <v>52</v>
      </c>
      <c r="E38" s="32" t="s">
        <v>315</v>
      </c>
      <c r="F38" s="17" t="s">
        <v>344</v>
      </c>
      <c r="G38" s="18">
        <v>34000</v>
      </c>
      <c r="H38" s="18">
        <v>0</v>
      </c>
      <c r="I38" s="19">
        <v>25</v>
      </c>
      <c r="J38" s="23">
        <f>(G38*2.87%)</f>
        <v>975.8</v>
      </c>
      <c r="K38" s="19">
        <f>(G38*7.1%)</f>
        <v>2414</v>
      </c>
      <c r="L38" s="20">
        <v>346.5</v>
      </c>
      <c r="M38" s="21">
        <f>(G38*3.04%)</f>
        <v>1033.5999999999999</v>
      </c>
      <c r="N38" s="19">
        <f>(G38*7.09%)</f>
        <v>2410.6000000000004</v>
      </c>
      <c r="O38" s="18"/>
      <c r="P38" s="19">
        <f>SUM(J38+K38+L38+M38+N38+O38)</f>
        <v>7180.5</v>
      </c>
      <c r="Q38" s="19">
        <f>SUM(H38+I38+J38+M38+O38)</f>
        <v>2034.3999999999999</v>
      </c>
      <c r="R38" s="19">
        <f>SUM(K38+L38+N38)</f>
        <v>5171.1000000000004</v>
      </c>
      <c r="S38" s="19">
        <f>SUM(G38-Q38)</f>
        <v>31965.599999999999</v>
      </c>
      <c r="T38" s="22">
        <v>111</v>
      </c>
    </row>
    <row r="39" spans="1:20" x14ac:dyDescent="0.2">
      <c r="A39" s="13">
        <v>29</v>
      </c>
      <c r="B39" s="8" t="s">
        <v>305</v>
      </c>
      <c r="C39" s="15" t="s">
        <v>242</v>
      </c>
      <c r="D39" s="16" t="s">
        <v>20</v>
      </c>
      <c r="E39" s="32" t="s">
        <v>315</v>
      </c>
      <c r="F39" s="17" t="s">
        <v>343</v>
      </c>
      <c r="G39" s="18">
        <v>30000</v>
      </c>
      <c r="H39" s="18">
        <v>0</v>
      </c>
      <c r="I39" s="19">
        <v>25</v>
      </c>
      <c r="J39" s="23">
        <f>(G39*2.87%)</f>
        <v>861</v>
      </c>
      <c r="K39" s="19">
        <f>(G39*7.1%)</f>
        <v>2130</v>
      </c>
      <c r="L39" s="20">
        <v>330</v>
      </c>
      <c r="M39" s="21">
        <f>(G39*3.04%)</f>
        <v>912</v>
      </c>
      <c r="N39" s="19">
        <f>(G39*7.09%)</f>
        <v>2127</v>
      </c>
      <c r="O39" s="18"/>
      <c r="P39" s="19">
        <f>SUM(J39+K39+L39+M39+N39+O39)</f>
        <v>6360</v>
      </c>
      <c r="Q39" s="19">
        <f>SUM(H39+I39+J39+M39+O39)</f>
        <v>1798</v>
      </c>
      <c r="R39" s="19">
        <f>SUM(K39+L39+N39)</f>
        <v>4587</v>
      </c>
      <c r="S39" s="19">
        <f>SUM(G39-Q39)</f>
        <v>28202</v>
      </c>
      <c r="T39" s="22">
        <v>111</v>
      </c>
    </row>
    <row r="40" spans="1:20" x14ac:dyDescent="0.2">
      <c r="A40" s="13">
        <v>30</v>
      </c>
      <c r="B40" s="8" t="s">
        <v>321</v>
      </c>
      <c r="C40" s="15" t="s">
        <v>242</v>
      </c>
      <c r="D40" s="16" t="s">
        <v>322</v>
      </c>
      <c r="E40" s="32" t="s">
        <v>316</v>
      </c>
      <c r="F40" s="17" t="s">
        <v>345</v>
      </c>
      <c r="G40" s="18">
        <v>17325</v>
      </c>
      <c r="H40" s="18">
        <v>0</v>
      </c>
      <c r="I40" s="19">
        <v>25</v>
      </c>
      <c r="J40" s="23">
        <f>(G40*2.87%)</f>
        <v>497.22750000000002</v>
      </c>
      <c r="K40" s="19">
        <f>(G40*7.1%)</f>
        <v>1230.0749999999998</v>
      </c>
      <c r="L40" s="20">
        <v>190.57</v>
      </c>
      <c r="M40" s="21">
        <f>(G40*3.04%)</f>
        <v>526.67999999999995</v>
      </c>
      <c r="N40" s="19">
        <f>(G40*7.09%)</f>
        <v>1228.3425</v>
      </c>
      <c r="O40" s="18"/>
      <c r="P40" s="19">
        <f>SUM(J40+K40+L40+M40+N40+O40)</f>
        <v>3672.8949999999995</v>
      </c>
      <c r="Q40" s="19">
        <f>SUM(H40+I40+J40+M40+O40)</f>
        <v>1048.9074999999998</v>
      </c>
      <c r="R40" s="19">
        <f>SUM(K40+L40+N40)</f>
        <v>2648.9874999999997</v>
      </c>
      <c r="S40" s="19">
        <f>SUM(G40-Q40)</f>
        <v>16276.092500000001</v>
      </c>
      <c r="T40" s="22">
        <v>111</v>
      </c>
    </row>
    <row r="41" spans="1:20" x14ac:dyDescent="0.2">
      <c r="A41" s="13">
        <v>31</v>
      </c>
      <c r="B41" s="8" t="s">
        <v>124</v>
      </c>
      <c r="C41" s="15" t="s">
        <v>242</v>
      </c>
      <c r="D41" s="16" t="s">
        <v>259</v>
      </c>
      <c r="E41" s="32" t="s">
        <v>316</v>
      </c>
      <c r="F41" s="17" t="s">
        <v>345</v>
      </c>
      <c r="G41" s="18">
        <v>28665</v>
      </c>
      <c r="H41" s="18">
        <v>0</v>
      </c>
      <c r="I41" s="19">
        <v>25</v>
      </c>
      <c r="J41" s="23">
        <f>(G41*2.87%)</f>
        <v>822.68550000000005</v>
      </c>
      <c r="K41" s="19">
        <f>(G41*7.1%)</f>
        <v>2035.2149999999999</v>
      </c>
      <c r="L41" s="20">
        <v>229.9</v>
      </c>
      <c r="M41" s="21">
        <f>(G41*3.04%)</f>
        <v>871.41600000000005</v>
      </c>
      <c r="N41" s="19">
        <f>(G41*7.09%)</f>
        <v>2032.3485000000001</v>
      </c>
      <c r="O41" s="18"/>
      <c r="P41" s="19">
        <f>SUM(J41+K41+L41+M41+N41+O41)</f>
        <v>5991.5650000000005</v>
      </c>
      <c r="Q41" s="19">
        <f>SUM(H41+I41+J41+M41+O41)</f>
        <v>1719.1015000000002</v>
      </c>
      <c r="R41" s="19">
        <f>SUM(K41+L41+N41)</f>
        <v>4297.4634999999998</v>
      </c>
      <c r="S41" s="19">
        <f>SUM(G41-Q41)</f>
        <v>26945.898499999999</v>
      </c>
      <c r="T41" s="22">
        <v>111</v>
      </c>
    </row>
    <row r="42" spans="1:20" x14ac:dyDescent="0.2">
      <c r="A42" s="13">
        <v>32</v>
      </c>
      <c r="B42" s="8" t="s">
        <v>37</v>
      </c>
      <c r="C42" s="15" t="s">
        <v>241</v>
      </c>
      <c r="D42" s="16" t="s">
        <v>185</v>
      </c>
      <c r="E42" s="32" t="s">
        <v>315</v>
      </c>
      <c r="F42" s="17" t="s">
        <v>344</v>
      </c>
      <c r="G42" s="18">
        <v>59000</v>
      </c>
      <c r="H42" s="18">
        <v>2663.54</v>
      </c>
      <c r="I42" s="19">
        <v>25</v>
      </c>
      <c r="J42" s="23">
        <f t="shared" si="9"/>
        <v>1693.3</v>
      </c>
      <c r="K42" s="19">
        <f t="shared" si="42"/>
        <v>4189</v>
      </c>
      <c r="L42" s="20">
        <v>593.21</v>
      </c>
      <c r="M42" s="21">
        <f t="shared" si="54"/>
        <v>1793.6</v>
      </c>
      <c r="N42" s="19">
        <f t="shared" si="10"/>
        <v>4183.1000000000004</v>
      </c>
      <c r="O42" s="18">
        <v>3154.9</v>
      </c>
      <c r="P42" s="19">
        <f t="shared" si="11"/>
        <v>15607.11</v>
      </c>
      <c r="Q42" s="19">
        <f t="shared" si="12"/>
        <v>9330.34</v>
      </c>
      <c r="R42" s="19">
        <f t="shared" si="13"/>
        <v>8965.3100000000013</v>
      </c>
      <c r="S42" s="19">
        <f t="shared" si="14"/>
        <v>49669.66</v>
      </c>
      <c r="T42" s="22">
        <v>111</v>
      </c>
    </row>
    <row r="43" spans="1:20" x14ac:dyDescent="0.2">
      <c r="A43" s="13">
        <v>33</v>
      </c>
      <c r="B43" s="8" t="s">
        <v>39</v>
      </c>
      <c r="C43" s="15" t="s">
        <v>243</v>
      </c>
      <c r="D43" s="15" t="s">
        <v>40</v>
      </c>
      <c r="E43" s="32" t="s">
        <v>316</v>
      </c>
      <c r="F43" s="17" t="s">
        <v>344</v>
      </c>
      <c r="G43" s="18">
        <v>55000</v>
      </c>
      <c r="H43" s="18">
        <v>2559.6799999999998</v>
      </c>
      <c r="I43" s="19">
        <v>25</v>
      </c>
      <c r="J43" s="23">
        <f t="shared" si="9"/>
        <v>1578.5</v>
      </c>
      <c r="K43" s="19">
        <f t="shared" si="42"/>
        <v>3904.9999999999995</v>
      </c>
      <c r="L43" s="20">
        <v>572</v>
      </c>
      <c r="M43" s="21">
        <f t="shared" si="54"/>
        <v>1672</v>
      </c>
      <c r="N43" s="19">
        <f t="shared" si="10"/>
        <v>3899.5000000000005</v>
      </c>
      <c r="O43" s="18"/>
      <c r="P43" s="19">
        <f t="shared" si="11"/>
        <v>11627</v>
      </c>
      <c r="Q43" s="19">
        <f t="shared" si="12"/>
        <v>5835.18</v>
      </c>
      <c r="R43" s="19">
        <f t="shared" si="13"/>
        <v>8376.5</v>
      </c>
      <c r="S43" s="19">
        <f t="shared" si="14"/>
        <v>49164.82</v>
      </c>
      <c r="T43" s="22">
        <v>111</v>
      </c>
    </row>
    <row r="44" spans="1:20" x14ac:dyDescent="0.2">
      <c r="A44" s="13">
        <v>34</v>
      </c>
      <c r="B44" s="8" t="s">
        <v>41</v>
      </c>
      <c r="C44" s="15" t="s">
        <v>240</v>
      </c>
      <c r="D44" s="15" t="s">
        <v>228</v>
      </c>
      <c r="E44" s="32" t="s">
        <v>315</v>
      </c>
      <c r="F44" s="17" t="s">
        <v>344</v>
      </c>
      <c r="G44" s="18">
        <v>60000</v>
      </c>
      <c r="H44" s="18">
        <v>3486.68</v>
      </c>
      <c r="I44" s="19">
        <v>25</v>
      </c>
      <c r="J44" s="23">
        <f t="shared" si="9"/>
        <v>1722</v>
      </c>
      <c r="K44" s="19">
        <f t="shared" si="42"/>
        <v>4260</v>
      </c>
      <c r="L44" s="20">
        <v>593.21</v>
      </c>
      <c r="M44" s="21">
        <f t="shared" si="54"/>
        <v>1824</v>
      </c>
      <c r="N44" s="19">
        <f t="shared" si="10"/>
        <v>4254</v>
      </c>
      <c r="O44" s="18"/>
      <c r="P44" s="19">
        <f t="shared" si="11"/>
        <v>12653.21</v>
      </c>
      <c r="Q44" s="19">
        <f t="shared" si="12"/>
        <v>7057.68</v>
      </c>
      <c r="R44" s="19">
        <f t="shared" si="13"/>
        <v>9107.2099999999991</v>
      </c>
      <c r="S44" s="19">
        <f t="shared" si="14"/>
        <v>52942.32</v>
      </c>
      <c r="T44" s="22">
        <v>111</v>
      </c>
    </row>
    <row r="45" spans="1:20" x14ac:dyDescent="0.2">
      <c r="A45" s="13">
        <v>35</v>
      </c>
      <c r="B45" s="8" t="s">
        <v>45</v>
      </c>
      <c r="C45" s="15" t="s">
        <v>244</v>
      </c>
      <c r="D45" s="16" t="s">
        <v>187</v>
      </c>
      <c r="E45" s="32" t="s">
        <v>315</v>
      </c>
      <c r="F45" s="17" t="s">
        <v>343</v>
      </c>
      <c r="G45" s="18">
        <v>71000</v>
      </c>
      <c r="H45" s="18">
        <v>0</v>
      </c>
      <c r="I45" s="19">
        <v>25</v>
      </c>
      <c r="J45" s="23">
        <f>(G45*2.87%)</f>
        <v>2037.7</v>
      </c>
      <c r="K45" s="19">
        <f>(G45*7.1%)</f>
        <v>5041</v>
      </c>
      <c r="L45" s="20">
        <v>593.21</v>
      </c>
      <c r="M45" s="21">
        <f>(G45*3.04%)</f>
        <v>2158.4</v>
      </c>
      <c r="N45" s="19">
        <f>(G45*7.09%)</f>
        <v>5033.9000000000005</v>
      </c>
      <c r="O45" s="18"/>
      <c r="P45" s="19">
        <f>SUM(J45+K45+L45+M45+N45+O45)</f>
        <v>14864.21</v>
      </c>
      <c r="Q45" s="19">
        <f>SUM(H45+I45+J45+M45+O45)</f>
        <v>4221.1000000000004</v>
      </c>
      <c r="R45" s="19">
        <f>SUM(K45+L45+N45)</f>
        <v>10668.11</v>
      </c>
      <c r="S45" s="19">
        <f>SUM(G45-Q45)</f>
        <v>66778.899999999994</v>
      </c>
      <c r="T45" s="22">
        <v>111</v>
      </c>
    </row>
    <row r="46" spans="1:20" x14ac:dyDescent="0.2">
      <c r="A46" s="13">
        <v>36</v>
      </c>
      <c r="B46" s="14" t="s">
        <v>257</v>
      </c>
      <c r="C46" s="15" t="s">
        <v>244</v>
      </c>
      <c r="D46" s="16" t="s">
        <v>237</v>
      </c>
      <c r="E46" s="32" t="s">
        <v>316</v>
      </c>
      <c r="F46" s="17" t="s">
        <v>342</v>
      </c>
      <c r="G46" s="18">
        <v>50000</v>
      </c>
      <c r="H46" s="18">
        <v>1854</v>
      </c>
      <c r="I46" s="19">
        <v>25</v>
      </c>
      <c r="J46" s="23">
        <f t="shared" ref="J46" si="66">(G46*2.87%)</f>
        <v>1435</v>
      </c>
      <c r="K46" s="19">
        <f t="shared" ref="K46" si="67">(G46*7.1%)</f>
        <v>3549.9999999999995</v>
      </c>
      <c r="L46" s="20">
        <v>550</v>
      </c>
      <c r="M46" s="21">
        <f t="shared" ref="M46" si="68">(G46*3.04%)</f>
        <v>1520</v>
      </c>
      <c r="N46" s="19">
        <f t="shared" ref="N46" si="69">(G46*7.09%)</f>
        <v>3545.0000000000005</v>
      </c>
      <c r="O46" s="18"/>
      <c r="P46" s="19">
        <f t="shared" ref="P46" si="70">SUM(J46+K46+L46+M46+N46+O46)</f>
        <v>10600</v>
      </c>
      <c r="Q46" s="19">
        <f t="shared" ref="Q46" si="71">SUM(H46+I46+J46+M46+O46)</f>
        <v>4834</v>
      </c>
      <c r="R46" s="19">
        <f t="shared" ref="R46" si="72">SUM(K46+L46+N46)</f>
        <v>7645</v>
      </c>
      <c r="S46" s="19">
        <f t="shared" ref="S46" si="73">SUM(G46-Q46)</f>
        <v>45166</v>
      </c>
      <c r="T46" s="22">
        <v>111</v>
      </c>
    </row>
    <row r="47" spans="1:20" x14ac:dyDescent="0.2">
      <c r="A47" s="13">
        <v>37</v>
      </c>
      <c r="B47" s="8" t="s">
        <v>42</v>
      </c>
      <c r="C47" s="15" t="s">
        <v>244</v>
      </c>
      <c r="D47" s="16" t="s">
        <v>217</v>
      </c>
      <c r="E47" s="32" t="s">
        <v>316</v>
      </c>
      <c r="F47" s="17" t="s">
        <v>344</v>
      </c>
      <c r="G47" s="18">
        <v>36000</v>
      </c>
      <c r="H47" s="18">
        <v>0</v>
      </c>
      <c r="I47" s="19">
        <v>25</v>
      </c>
      <c r="J47" s="23">
        <f t="shared" si="9"/>
        <v>1033.2</v>
      </c>
      <c r="K47" s="19">
        <f t="shared" si="42"/>
        <v>2555.9999999999995</v>
      </c>
      <c r="L47" s="20">
        <v>396</v>
      </c>
      <c r="M47" s="21">
        <f t="shared" si="54"/>
        <v>1094.4000000000001</v>
      </c>
      <c r="N47" s="19">
        <f t="shared" si="10"/>
        <v>2552.4</v>
      </c>
      <c r="O47" s="18">
        <v>1577.45</v>
      </c>
      <c r="P47" s="19">
        <f t="shared" si="11"/>
        <v>9209.4500000000007</v>
      </c>
      <c r="Q47" s="19">
        <f t="shared" si="12"/>
        <v>3730.05</v>
      </c>
      <c r="R47" s="19">
        <f t="shared" si="13"/>
        <v>5504.4</v>
      </c>
      <c r="S47" s="19">
        <f t="shared" si="14"/>
        <v>32269.95</v>
      </c>
      <c r="T47" s="22">
        <v>111</v>
      </c>
    </row>
    <row r="48" spans="1:20" x14ac:dyDescent="0.2">
      <c r="A48" s="13">
        <v>38</v>
      </c>
      <c r="B48" s="8" t="s">
        <v>174</v>
      </c>
      <c r="C48" s="15" t="s">
        <v>244</v>
      </c>
      <c r="D48" s="14" t="s">
        <v>175</v>
      </c>
      <c r="E48" s="32" t="s">
        <v>316</v>
      </c>
      <c r="F48" s="17" t="s">
        <v>343</v>
      </c>
      <c r="G48" s="18">
        <v>42300</v>
      </c>
      <c r="H48" s="18">
        <v>767.26</v>
      </c>
      <c r="I48" s="19">
        <v>25</v>
      </c>
      <c r="J48" s="23">
        <f>(G48*2.87%)</f>
        <v>1214.01</v>
      </c>
      <c r="K48" s="19">
        <f>(G48*7.1%)</f>
        <v>3003.2999999999997</v>
      </c>
      <c r="L48" s="20">
        <v>415.8</v>
      </c>
      <c r="M48" s="21">
        <f>(G48*3.04%)</f>
        <v>1285.92</v>
      </c>
      <c r="N48" s="19">
        <f>(G48*7.09%)</f>
        <v>2999.07</v>
      </c>
      <c r="O48" s="18"/>
      <c r="P48" s="19">
        <f>SUM(J48+K48+L48+M48+N48+O48)</f>
        <v>8918.1</v>
      </c>
      <c r="Q48" s="19">
        <f>SUM(H48+I48+J48+M48+O48)</f>
        <v>3292.19</v>
      </c>
      <c r="R48" s="19">
        <f>SUM(K48+L48+N48)</f>
        <v>6418.17</v>
      </c>
      <c r="S48" s="19">
        <f>SUM(G48-Q48)</f>
        <v>39007.81</v>
      </c>
      <c r="T48" s="22">
        <v>111</v>
      </c>
    </row>
    <row r="49" spans="1:20" x14ac:dyDescent="0.2">
      <c r="A49" s="13">
        <v>39</v>
      </c>
      <c r="B49" s="8" t="s">
        <v>43</v>
      </c>
      <c r="C49" s="15" t="s">
        <v>244</v>
      </c>
      <c r="D49" s="16" t="s">
        <v>44</v>
      </c>
      <c r="E49" s="32" t="s">
        <v>316</v>
      </c>
      <c r="F49" s="17" t="s">
        <v>343</v>
      </c>
      <c r="G49" s="18">
        <v>30450</v>
      </c>
      <c r="H49" s="18">
        <v>0</v>
      </c>
      <c r="I49" s="19">
        <v>25</v>
      </c>
      <c r="J49" s="23">
        <f t="shared" si="9"/>
        <v>873.91499999999996</v>
      </c>
      <c r="K49" s="19">
        <f t="shared" si="42"/>
        <v>2161.9499999999998</v>
      </c>
      <c r="L49" s="20">
        <v>334.95</v>
      </c>
      <c r="M49" s="21">
        <f t="shared" si="54"/>
        <v>925.68</v>
      </c>
      <c r="N49" s="19">
        <f t="shared" si="10"/>
        <v>2158.9050000000002</v>
      </c>
      <c r="O49" s="18"/>
      <c r="P49" s="19">
        <f t="shared" si="11"/>
        <v>6455.4</v>
      </c>
      <c r="Q49" s="19">
        <f t="shared" si="12"/>
        <v>1824.5949999999998</v>
      </c>
      <c r="R49" s="19">
        <f t="shared" si="13"/>
        <v>4655.8050000000003</v>
      </c>
      <c r="S49" s="19">
        <f t="shared" si="14"/>
        <v>28625.404999999999</v>
      </c>
      <c r="T49" s="22">
        <v>111</v>
      </c>
    </row>
    <row r="50" spans="1:20" x14ac:dyDescent="0.2">
      <c r="A50" s="13">
        <v>40</v>
      </c>
      <c r="B50" s="14" t="s">
        <v>24</v>
      </c>
      <c r="C50" s="15" t="s">
        <v>244</v>
      </c>
      <c r="D50" s="16" t="s">
        <v>25</v>
      </c>
      <c r="E50" s="32" t="s">
        <v>315</v>
      </c>
      <c r="F50" s="17" t="s">
        <v>343</v>
      </c>
      <c r="G50" s="18">
        <v>40000</v>
      </c>
      <c r="H50" s="18">
        <v>204.54</v>
      </c>
      <c r="I50" s="19">
        <v>25</v>
      </c>
      <c r="J50" s="23">
        <f t="shared" ref="J50:J51" si="74">(G50*2.87%)</f>
        <v>1148</v>
      </c>
      <c r="K50" s="19">
        <f t="shared" ref="K50:K51" si="75">(G50*7.1%)</f>
        <v>2839.9999999999995</v>
      </c>
      <c r="L50" s="20">
        <v>440</v>
      </c>
      <c r="M50" s="24">
        <f t="shared" ref="M50:M51" si="76">(G50*3.04%)</f>
        <v>1216</v>
      </c>
      <c r="N50" s="19">
        <f t="shared" ref="N50:N51" si="77">(G50*7.09%)</f>
        <v>2836</v>
      </c>
      <c r="O50" s="18">
        <v>1577.45</v>
      </c>
      <c r="P50" s="19">
        <f>SUM(J50+K50+L50+M50+N50+O50)</f>
        <v>10057.450000000001</v>
      </c>
      <c r="Q50" s="19">
        <f>SUM(H50+I50+J50+M50+O50)</f>
        <v>4170.99</v>
      </c>
      <c r="R50" s="19">
        <f>SUM(K50+L50+N50)</f>
        <v>6116</v>
      </c>
      <c r="S50" s="19">
        <f>SUM(G50-Q50)</f>
        <v>35829.01</v>
      </c>
      <c r="T50" s="22">
        <v>111</v>
      </c>
    </row>
    <row r="51" spans="1:20" x14ac:dyDescent="0.2">
      <c r="A51" s="13">
        <v>41</v>
      </c>
      <c r="B51" s="14" t="s">
        <v>352</v>
      </c>
      <c r="C51" s="15" t="s">
        <v>244</v>
      </c>
      <c r="D51" s="16" t="s">
        <v>259</v>
      </c>
      <c r="E51" s="32" t="s">
        <v>316</v>
      </c>
      <c r="F51" s="17" t="s">
        <v>202</v>
      </c>
      <c r="G51" s="18">
        <v>34000</v>
      </c>
      <c r="H51" s="18">
        <v>0</v>
      </c>
      <c r="I51" s="19">
        <v>25</v>
      </c>
      <c r="J51" s="23">
        <f t="shared" si="74"/>
        <v>975.8</v>
      </c>
      <c r="K51" s="19">
        <f t="shared" si="75"/>
        <v>2414</v>
      </c>
      <c r="L51" s="20">
        <v>374</v>
      </c>
      <c r="M51" s="21">
        <f t="shared" si="76"/>
        <v>1033.5999999999999</v>
      </c>
      <c r="N51" s="19">
        <f t="shared" si="77"/>
        <v>2410.6000000000004</v>
      </c>
      <c r="O51" s="18"/>
      <c r="P51" s="19">
        <f>SUM(J51+K51+L51+M51+N51+O51)</f>
        <v>7208</v>
      </c>
      <c r="Q51" s="19">
        <f>SUM(H51+I51+J51+M51+O51)</f>
        <v>2034.3999999999999</v>
      </c>
      <c r="R51" s="19">
        <f>SUM(K51+L51+N51)</f>
        <v>5198.6000000000004</v>
      </c>
      <c r="S51" s="19">
        <f>SUM(G51-Q51)</f>
        <v>31965.599999999999</v>
      </c>
      <c r="T51" s="22">
        <v>111</v>
      </c>
    </row>
    <row r="52" spans="1:20" x14ac:dyDescent="0.2">
      <c r="A52" s="13">
        <v>42</v>
      </c>
      <c r="B52" s="14" t="s">
        <v>397</v>
      </c>
      <c r="C52" s="15" t="s">
        <v>244</v>
      </c>
      <c r="D52" s="16" t="s">
        <v>259</v>
      </c>
      <c r="E52" s="32" t="s">
        <v>315</v>
      </c>
      <c r="F52" s="17" t="s">
        <v>202</v>
      </c>
      <c r="G52" s="18">
        <v>34000</v>
      </c>
      <c r="H52" s="18">
        <v>0</v>
      </c>
      <c r="I52" s="19">
        <v>25</v>
      </c>
      <c r="J52" s="23">
        <f t="shared" ref="J52" si="78">(G52*2.87%)</f>
        <v>975.8</v>
      </c>
      <c r="K52" s="19">
        <f t="shared" ref="K52" si="79">(G52*7.1%)</f>
        <v>2414</v>
      </c>
      <c r="L52" s="20">
        <v>374</v>
      </c>
      <c r="M52" s="21">
        <f t="shared" ref="M52" si="80">(G52*3.04%)</f>
        <v>1033.5999999999999</v>
      </c>
      <c r="N52" s="19">
        <f t="shared" ref="N52" si="81">(G52*7.09%)</f>
        <v>2410.6000000000004</v>
      </c>
      <c r="O52" s="18"/>
      <c r="P52" s="19">
        <f>SUM(J52+K52+L52+M52+N52+O52)</f>
        <v>7208</v>
      </c>
      <c r="Q52" s="19">
        <f>SUM(H52+I52+J52+M52+O52)</f>
        <v>2034.3999999999999</v>
      </c>
      <c r="R52" s="19">
        <f>SUM(K52+L52+N52)</f>
        <v>5198.6000000000004</v>
      </c>
      <c r="S52" s="19">
        <f>SUM(G52-Q52)</f>
        <v>31965.599999999999</v>
      </c>
      <c r="T52" s="22">
        <v>111</v>
      </c>
    </row>
    <row r="53" spans="1:20" x14ac:dyDescent="0.2">
      <c r="A53" s="13">
        <v>43</v>
      </c>
      <c r="B53" s="8" t="s">
        <v>288</v>
      </c>
      <c r="C53" s="15" t="s">
        <v>244</v>
      </c>
      <c r="D53" s="16" t="s">
        <v>286</v>
      </c>
      <c r="E53" s="32" t="s">
        <v>315</v>
      </c>
      <c r="F53" s="17" t="s">
        <v>345</v>
      </c>
      <c r="G53" s="18">
        <v>19635</v>
      </c>
      <c r="H53" s="18">
        <v>0</v>
      </c>
      <c r="I53" s="19">
        <v>25</v>
      </c>
      <c r="J53" s="23">
        <f>(G53*2.87%)</f>
        <v>563.52449999999999</v>
      </c>
      <c r="K53" s="19">
        <f>(G53*7.1%)</f>
        <v>1394.0849999999998</v>
      </c>
      <c r="L53" s="20">
        <v>181.5</v>
      </c>
      <c r="M53" s="21">
        <f>(G53*3.04%)</f>
        <v>596.904</v>
      </c>
      <c r="N53" s="19">
        <f>(G53*7.09%)</f>
        <v>1392.1215000000002</v>
      </c>
      <c r="O53" s="18">
        <v>1577.45</v>
      </c>
      <c r="P53" s="19">
        <f>SUM(J53+K53+L53+M53+N53+O53)</f>
        <v>5705.585</v>
      </c>
      <c r="Q53" s="19">
        <f>SUM(H53+I53+J53+M53+O53)</f>
        <v>2762.8784999999998</v>
      </c>
      <c r="R53" s="19">
        <f>SUM(K53+L53+N53)</f>
        <v>2967.7065000000002</v>
      </c>
      <c r="S53" s="19">
        <f>SUM(G53-Q53)</f>
        <v>16872.121500000001</v>
      </c>
      <c r="T53" s="22">
        <v>111</v>
      </c>
    </row>
    <row r="54" spans="1:20" x14ac:dyDescent="0.2">
      <c r="A54" s="13">
        <v>44</v>
      </c>
      <c r="B54" s="8" t="s">
        <v>47</v>
      </c>
      <c r="C54" s="15" t="s">
        <v>245</v>
      </c>
      <c r="D54" s="16" t="s">
        <v>182</v>
      </c>
      <c r="E54" s="32" t="s">
        <v>316</v>
      </c>
      <c r="F54" s="17" t="s">
        <v>344</v>
      </c>
      <c r="G54" s="18">
        <v>70000</v>
      </c>
      <c r="H54" s="18">
        <v>5051</v>
      </c>
      <c r="I54" s="19">
        <v>25</v>
      </c>
      <c r="J54" s="23">
        <f t="shared" si="9"/>
        <v>2009</v>
      </c>
      <c r="K54" s="19">
        <f t="shared" si="42"/>
        <v>4970</v>
      </c>
      <c r="L54" s="20">
        <v>593.21</v>
      </c>
      <c r="M54" s="21">
        <f t="shared" si="54"/>
        <v>2128</v>
      </c>
      <c r="N54" s="19">
        <f t="shared" si="10"/>
        <v>4963</v>
      </c>
      <c r="O54" s="18">
        <v>1577.45</v>
      </c>
      <c r="P54" s="19">
        <f t="shared" si="11"/>
        <v>16240.66</v>
      </c>
      <c r="Q54" s="19">
        <f t="shared" si="12"/>
        <v>10790.45</v>
      </c>
      <c r="R54" s="19">
        <f t="shared" si="13"/>
        <v>10526.21</v>
      </c>
      <c r="S54" s="19">
        <f t="shared" si="14"/>
        <v>59209.55</v>
      </c>
      <c r="T54" s="22">
        <v>111</v>
      </c>
    </row>
    <row r="55" spans="1:20" x14ac:dyDescent="0.2">
      <c r="A55" s="13">
        <v>45</v>
      </c>
      <c r="B55" s="8" t="s">
        <v>48</v>
      </c>
      <c r="C55" s="15" t="s">
        <v>245</v>
      </c>
      <c r="D55" s="16" t="s">
        <v>226</v>
      </c>
      <c r="E55" s="32" t="s">
        <v>316</v>
      </c>
      <c r="F55" s="17" t="s">
        <v>343</v>
      </c>
      <c r="G55" s="18">
        <v>42000</v>
      </c>
      <c r="H55" s="18">
        <v>724.92</v>
      </c>
      <c r="I55" s="19">
        <v>25</v>
      </c>
      <c r="J55" s="23">
        <f t="shared" si="9"/>
        <v>1205.4000000000001</v>
      </c>
      <c r="K55" s="19">
        <f t="shared" si="42"/>
        <v>2981.9999999999995</v>
      </c>
      <c r="L55" s="20">
        <v>462</v>
      </c>
      <c r="M55" s="21">
        <f>(G55*3.04%)</f>
        <v>1276.8</v>
      </c>
      <c r="N55" s="19">
        <f t="shared" si="10"/>
        <v>2977.8</v>
      </c>
      <c r="O55" s="18"/>
      <c r="P55" s="19">
        <f t="shared" ref="P55" si="82">SUM(J55+K55+L55+M55+N55+O55)</f>
        <v>8904</v>
      </c>
      <c r="Q55" s="19">
        <f t="shared" si="12"/>
        <v>3232.12</v>
      </c>
      <c r="R55" s="19">
        <f t="shared" si="13"/>
        <v>6421.7999999999993</v>
      </c>
      <c r="S55" s="19">
        <f t="shared" si="14"/>
        <v>38767.879999999997</v>
      </c>
      <c r="T55" s="22">
        <v>111</v>
      </c>
    </row>
    <row r="56" spans="1:20" x14ac:dyDescent="0.2">
      <c r="A56" s="13">
        <v>46</v>
      </c>
      <c r="B56" s="8" t="s">
        <v>49</v>
      </c>
      <c r="C56" s="15" t="s">
        <v>245</v>
      </c>
      <c r="D56" s="16" t="s">
        <v>226</v>
      </c>
      <c r="E56" s="32" t="s">
        <v>316</v>
      </c>
      <c r="F56" s="17" t="s">
        <v>343</v>
      </c>
      <c r="G56" s="18">
        <v>36000</v>
      </c>
      <c r="H56" s="18">
        <v>0</v>
      </c>
      <c r="I56" s="19">
        <v>25</v>
      </c>
      <c r="J56" s="23">
        <f t="shared" si="9"/>
        <v>1033.2</v>
      </c>
      <c r="K56" s="19">
        <f t="shared" si="42"/>
        <v>2555.9999999999995</v>
      </c>
      <c r="L56" s="20">
        <v>374</v>
      </c>
      <c r="M56" s="21">
        <f t="shared" si="54"/>
        <v>1094.4000000000001</v>
      </c>
      <c r="N56" s="19">
        <f t="shared" si="10"/>
        <v>2552.4</v>
      </c>
      <c r="O56" s="18"/>
      <c r="P56" s="19">
        <f t="shared" si="11"/>
        <v>7610</v>
      </c>
      <c r="Q56" s="19">
        <f t="shared" si="12"/>
        <v>2152.6000000000004</v>
      </c>
      <c r="R56" s="19">
        <f t="shared" si="13"/>
        <v>5482.4</v>
      </c>
      <c r="S56" s="19">
        <f t="shared" si="14"/>
        <v>33847.4</v>
      </c>
      <c r="T56" s="22">
        <v>111</v>
      </c>
    </row>
    <row r="57" spans="1:20" x14ac:dyDescent="0.2">
      <c r="A57" s="13">
        <v>47</v>
      </c>
      <c r="B57" s="8" t="s">
        <v>104</v>
      </c>
      <c r="C57" s="15" t="s">
        <v>245</v>
      </c>
      <c r="D57" s="16" t="s">
        <v>20</v>
      </c>
      <c r="E57" s="32" t="s">
        <v>315</v>
      </c>
      <c r="F57" s="17" t="s">
        <v>343</v>
      </c>
      <c r="G57" s="18">
        <v>23100</v>
      </c>
      <c r="H57" s="18">
        <v>0</v>
      </c>
      <c r="I57" s="19">
        <v>25</v>
      </c>
      <c r="J57" s="23">
        <f t="shared" si="9"/>
        <v>662.97</v>
      </c>
      <c r="K57" s="19">
        <f t="shared" si="42"/>
        <v>1640.1</v>
      </c>
      <c r="L57" s="20">
        <v>254.1</v>
      </c>
      <c r="M57" s="21">
        <f t="shared" si="54"/>
        <v>702.24</v>
      </c>
      <c r="N57" s="19">
        <f t="shared" si="10"/>
        <v>1637.7900000000002</v>
      </c>
      <c r="O57" s="18"/>
      <c r="P57" s="19">
        <f t="shared" ref="P57" si="83">SUM(J57+K57+L57+M57+N57+O57)</f>
        <v>4897.2</v>
      </c>
      <c r="Q57" s="19">
        <f t="shared" si="12"/>
        <v>1390.21</v>
      </c>
      <c r="R57" s="19">
        <f t="shared" si="13"/>
        <v>3531.99</v>
      </c>
      <c r="S57" s="19">
        <f t="shared" si="14"/>
        <v>21709.79</v>
      </c>
      <c r="T57" s="22">
        <v>111</v>
      </c>
    </row>
    <row r="58" spans="1:20" x14ac:dyDescent="0.2">
      <c r="A58" s="13">
        <v>48</v>
      </c>
      <c r="B58" s="8" t="s">
        <v>383</v>
      </c>
      <c r="C58" s="15" t="s">
        <v>245</v>
      </c>
      <c r="D58" s="16" t="s">
        <v>259</v>
      </c>
      <c r="E58" s="32" t="s">
        <v>315</v>
      </c>
      <c r="F58" s="17" t="s">
        <v>202</v>
      </c>
      <c r="G58" s="18">
        <v>25665</v>
      </c>
      <c r="H58" s="18">
        <v>0</v>
      </c>
      <c r="I58" s="19">
        <v>25</v>
      </c>
      <c r="J58" s="23">
        <f t="shared" ref="J58" si="84">(G58*2.87%)</f>
        <v>736.58550000000002</v>
      </c>
      <c r="K58" s="19">
        <f t="shared" ref="K58" si="85">(G58*7.1%)</f>
        <v>1822.2149999999999</v>
      </c>
      <c r="L58" s="20">
        <v>254.1</v>
      </c>
      <c r="M58" s="21">
        <f t="shared" ref="M58" si="86">(G58*3.04%)</f>
        <v>780.21600000000001</v>
      </c>
      <c r="N58" s="19">
        <f t="shared" ref="N58" si="87">(G58*7.09%)</f>
        <v>1819.6485</v>
      </c>
      <c r="O58" s="18"/>
      <c r="P58" s="19">
        <f t="shared" ref="P58" si="88">SUM(J58+K58+L58+M58+N58+O58)</f>
        <v>5412.7649999999994</v>
      </c>
      <c r="Q58" s="19">
        <f t="shared" ref="Q58" si="89">SUM(H58+I58+J58+M58+O58)</f>
        <v>1541.8015</v>
      </c>
      <c r="R58" s="19">
        <f t="shared" ref="R58" si="90">SUM(K58+L58+N58)</f>
        <v>3895.9634999999998</v>
      </c>
      <c r="S58" s="19">
        <f t="shared" ref="S58" si="91">SUM(G58-Q58)</f>
        <v>24123.198499999999</v>
      </c>
      <c r="T58" s="22">
        <v>111</v>
      </c>
    </row>
    <row r="59" spans="1:20" x14ac:dyDescent="0.2">
      <c r="A59" s="13">
        <v>49</v>
      </c>
      <c r="B59" s="8" t="s">
        <v>51</v>
      </c>
      <c r="C59" s="15" t="s">
        <v>50</v>
      </c>
      <c r="D59" s="16" t="s">
        <v>238</v>
      </c>
      <c r="E59" s="32" t="s">
        <v>316</v>
      </c>
      <c r="F59" s="17" t="s">
        <v>343</v>
      </c>
      <c r="G59" s="18">
        <v>67000</v>
      </c>
      <c r="H59" s="18">
        <v>4803.9399999999996</v>
      </c>
      <c r="I59" s="19">
        <v>25</v>
      </c>
      <c r="J59" s="23">
        <f t="shared" si="9"/>
        <v>1922.9</v>
      </c>
      <c r="K59" s="19">
        <f t="shared" si="42"/>
        <v>4757</v>
      </c>
      <c r="L59" s="20">
        <v>593.21</v>
      </c>
      <c r="M59" s="21">
        <f t="shared" si="54"/>
        <v>2036.8</v>
      </c>
      <c r="N59" s="19">
        <f t="shared" si="10"/>
        <v>4750.3</v>
      </c>
      <c r="O59" s="18"/>
      <c r="P59" s="19">
        <f t="shared" si="11"/>
        <v>14060.21</v>
      </c>
      <c r="Q59" s="19">
        <f t="shared" si="12"/>
        <v>8788.64</v>
      </c>
      <c r="R59" s="19">
        <f t="shared" si="13"/>
        <v>10100.51</v>
      </c>
      <c r="S59" s="19">
        <f t="shared" si="14"/>
        <v>58211.360000000001</v>
      </c>
      <c r="T59" s="22">
        <v>111</v>
      </c>
    </row>
    <row r="60" spans="1:20" x14ac:dyDescent="0.2">
      <c r="A60" s="13">
        <v>50</v>
      </c>
      <c r="B60" s="8" t="s">
        <v>248</v>
      </c>
      <c r="C60" s="15" t="s">
        <v>53</v>
      </c>
      <c r="D60" s="16" t="s">
        <v>247</v>
      </c>
      <c r="E60" s="32" t="s">
        <v>316</v>
      </c>
      <c r="F60" s="17" t="s">
        <v>343</v>
      </c>
      <c r="G60" s="18">
        <v>65000</v>
      </c>
      <c r="H60" s="18">
        <v>4427.58</v>
      </c>
      <c r="I60" s="19">
        <v>25</v>
      </c>
      <c r="J60" s="23">
        <f t="shared" si="9"/>
        <v>1865.5</v>
      </c>
      <c r="K60" s="19">
        <f t="shared" si="42"/>
        <v>4615</v>
      </c>
      <c r="L60" s="20">
        <v>593.21</v>
      </c>
      <c r="M60" s="24">
        <f t="shared" si="54"/>
        <v>1976</v>
      </c>
      <c r="N60" s="19">
        <f t="shared" si="10"/>
        <v>4608.5</v>
      </c>
      <c r="O60" s="18"/>
      <c r="P60" s="19">
        <f t="shared" ref="P60" si="92">SUM(J60+K60+L60+M60+N60+O60)</f>
        <v>13658.21</v>
      </c>
      <c r="Q60" s="19">
        <f t="shared" ref="Q60" si="93">SUM(H60+I60+J60+M60+O60)</f>
        <v>8294.08</v>
      </c>
      <c r="R60" s="19">
        <f>SUM(K60+L60+N60)</f>
        <v>9816.7099999999991</v>
      </c>
      <c r="S60" s="19">
        <f>SUM(G60-Q60)</f>
        <v>56705.919999999998</v>
      </c>
      <c r="T60" s="22">
        <v>111</v>
      </c>
    </row>
    <row r="61" spans="1:20" x14ac:dyDescent="0.2">
      <c r="A61" s="13">
        <v>51</v>
      </c>
      <c r="B61" s="8" t="s">
        <v>54</v>
      </c>
      <c r="C61" s="15" t="s">
        <v>53</v>
      </c>
      <c r="D61" s="16" t="s">
        <v>172</v>
      </c>
      <c r="E61" s="32" t="s">
        <v>315</v>
      </c>
      <c r="F61" s="17" t="s">
        <v>202</v>
      </c>
      <c r="G61" s="18">
        <v>37000</v>
      </c>
      <c r="H61" s="18">
        <v>19.25</v>
      </c>
      <c r="I61" s="19">
        <v>25</v>
      </c>
      <c r="J61" s="23">
        <f t="shared" si="9"/>
        <v>1061.9000000000001</v>
      </c>
      <c r="K61" s="19">
        <f t="shared" si="42"/>
        <v>2626.9999999999995</v>
      </c>
      <c r="L61" s="20">
        <v>407</v>
      </c>
      <c r="M61" s="21">
        <f t="shared" si="54"/>
        <v>1124.8</v>
      </c>
      <c r="N61" s="19">
        <f t="shared" si="10"/>
        <v>2623.3</v>
      </c>
      <c r="O61" s="18"/>
      <c r="P61" s="19">
        <f t="shared" ref="P61" si="94">SUM(J61+K61+L61+M61+N61+O61)</f>
        <v>7844</v>
      </c>
      <c r="Q61" s="19">
        <f t="shared" ref="Q61" si="95">SUM(H61+I61+J61+M61+O61)</f>
        <v>2230.9499999999998</v>
      </c>
      <c r="R61" s="19">
        <f t="shared" ref="R61" si="96">SUM(K61+L61+N61)</f>
        <v>5657.2999999999993</v>
      </c>
      <c r="S61" s="19">
        <f t="shared" ref="S61" si="97">SUM(G61-Q61)</f>
        <v>34769.050000000003</v>
      </c>
      <c r="T61" s="22">
        <v>111</v>
      </c>
    </row>
    <row r="62" spans="1:20" x14ac:dyDescent="0.2">
      <c r="A62" s="13">
        <v>52</v>
      </c>
      <c r="B62" s="8" t="s">
        <v>128</v>
      </c>
      <c r="C62" s="15" t="s">
        <v>53</v>
      </c>
      <c r="D62" s="16" t="s">
        <v>197</v>
      </c>
      <c r="E62" s="32" t="s">
        <v>316</v>
      </c>
      <c r="F62" s="17" t="s">
        <v>202</v>
      </c>
      <c r="G62" s="18">
        <v>31500</v>
      </c>
      <c r="H62" s="18">
        <v>0</v>
      </c>
      <c r="I62" s="19">
        <v>25</v>
      </c>
      <c r="J62" s="23">
        <f t="shared" ref="J62" si="98">(G62*2.87%)</f>
        <v>904.05</v>
      </c>
      <c r="K62" s="19">
        <f t="shared" si="42"/>
        <v>2236.5</v>
      </c>
      <c r="L62" s="20">
        <v>346.5</v>
      </c>
      <c r="M62" s="21">
        <f t="shared" si="54"/>
        <v>957.6</v>
      </c>
      <c r="N62" s="19">
        <f t="shared" ref="N62:N64" si="99">(G62*7.09%)</f>
        <v>2233.3500000000004</v>
      </c>
      <c r="O62" s="18"/>
      <c r="P62" s="19">
        <f t="shared" ref="P62" si="100">SUM(J62+K62+L62+M62+N62+O62)</f>
        <v>6678.0000000000009</v>
      </c>
      <c r="Q62" s="19">
        <f t="shared" ref="Q62:Q63" si="101">SUM(H62+I62+J62+M62+O62)</f>
        <v>1886.65</v>
      </c>
      <c r="R62" s="19">
        <f t="shared" ref="R62" si="102">SUM(K62+L62+N62)</f>
        <v>4816.3500000000004</v>
      </c>
      <c r="S62" s="19">
        <f t="shared" ref="S62:S63" si="103">SUM(G62-Q62)</f>
        <v>29613.35</v>
      </c>
      <c r="T62" s="22">
        <v>111</v>
      </c>
    </row>
    <row r="63" spans="1:20" x14ac:dyDescent="0.2">
      <c r="A63" s="13">
        <v>53</v>
      </c>
      <c r="B63" s="8" t="s">
        <v>346</v>
      </c>
      <c r="C63" s="15" t="s">
        <v>246</v>
      </c>
      <c r="D63" s="16" t="s">
        <v>372</v>
      </c>
      <c r="E63" s="32" t="s">
        <v>316</v>
      </c>
      <c r="F63" s="17" t="s">
        <v>339</v>
      </c>
      <c r="G63" s="18">
        <v>0</v>
      </c>
      <c r="H63" s="18">
        <v>0</v>
      </c>
      <c r="I63" s="19">
        <v>0</v>
      </c>
      <c r="J63" s="23">
        <v>0</v>
      </c>
      <c r="K63" s="19">
        <v>0</v>
      </c>
      <c r="L63" s="20">
        <v>0</v>
      </c>
      <c r="M63" s="21">
        <v>0</v>
      </c>
      <c r="N63" s="19">
        <f t="shared" si="99"/>
        <v>0</v>
      </c>
      <c r="O63" s="18"/>
      <c r="P63" s="19">
        <v>0</v>
      </c>
      <c r="Q63" s="19">
        <f t="shared" si="101"/>
        <v>0</v>
      </c>
      <c r="R63" s="19">
        <v>0</v>
      </c>
      <c r="S63" s="19">
        <f t="shared" si="103"/>
        <v>0</v>
      </c>
      <c r="T63" s="22">
        <v>111</v>
      </c>
    </row>
    <row r="64" spans="1:20" x14ac:dyDescent="0.2">
      <c r="A64" s="13">
        <v>54</v>
      </c>
      <c r="B64" s="8" t="s">
        <v>55</v>
      </c>
      <c r="C64" s="15" t="s">
        <v>246</v>
      </c>
      <c r="D64" s="16" t="s">
        <v>218</v>
      </c>
      <c r="E64" s="32" t="s">
        <v>315</v>
      </c>
      <c r="F64" s="17" t="s">
        <v>344</v>
      </c>
      <c r="G64" s="18">
        <v>65000</v>
      </c>
      <c r="H64" s="18">
        <v>4427.58</v>
      </c>
      <c r="I64" s="19">
        <v>25</v>
      </c>
      <c r="J64" s="23">
        <f t="shared" ref="J64" si="104">(G64*2.87%)</f>
        <v>1865.5</v>
      </c>
      <c r="K64" s="19">
        <f t="shared" ref="K64" si="105">(G64*7.1%)</f>
        <v>4615</v>
      </c>
      <c r="L64" s="20">
        <v>593.21</v>
      </c>
      <c r="M64" s="24">
        <f t="shared" ref="M64" si="106">(G64*3.04%)</f>
        <v>1976</v>
      </c>
      <c r="N64" s="19">
        <f t="shared" si="99"/>
        <v>4608.5</v>
      </c>
      <c r="O64" s="18"/>
      <c r="P64" s="19">
        <f t="shared" ref="P64" si="107">SUM(J64+K64+L64+M64+N64+O64)</f>
        <v>13658.21</v>
      </c>
      <c r="Q64" s="19">
        <f t="shared" ref="Q64" si="108">SUM(H64+I64+J64+M64+O64)</f>
        <v>8294.08</v>
      </c>
      <c r="R64" s="19">
        <f t="shared" ref="R64" si="109">SUM(K64+L64+N64)</f>
        <v>9816.7099999999991</v>
      </c>
      <c r="S64" s="19">
        <f t="shared" ref="S64" si="110">SUM(G64-Q64)</f>
        <v>56705.919999999998</v>
      </c>
      <c r="T64" s="22">
        <v>111</v>
      </c>
    </row>
    <row r="65" spans="1:20" x14ac:dyDescent="0.2">
      <c r="A65" s="13">
        <v>55</v>
      </c>
      <c r="B65" s="8" t="s">
        <v>173</v>
      </c>
      <c r="C65" s="15" t="s">
        <v>246</v>
      </c>
      <c r="D65" s="16" t="s">
        <v>259</v>
      </c>
      <c r="E65" s="32" t="s">
        <v>315</v>
      </c>
      <c r="F65" s="17" t="s">
        <v>202</v>
      </c>
      <c r="G65" s="18">
        <v>29400</v>
      </c>
      <c r="H65" s="18">
        <v>0</v>
      </c>
      <c r="I65" s="19">
        <v>25</v>
      </c>
      <c r="J65" s="23">
        <f t="shared" ref="J65" si="111">(G65*2.87%)</f>
        <v>843.78</v>
      </c>
      <c r="K65" s="19">
        <f t="shared" ref="K65" si="112">(G65*7.1%)</f>
        <v>2087.3999999999996</v>
      </c>
      <c r="L65" s="20">
        <v>323.39999999999998</v>
      </c>
      <c r="M65" s="21">
        <f>(G65*3.04%)</f>
        <v>893.76</v>
      </c>
      <c r="N65" s="19">
        <f>(G65*7.09%)</f>
        <v>2084.46</v>
      </c>
      <c r="O65" s="18"/>
      <c r="P65" s="19">
        <f>SUM(J65+K65+L65+M65+N65+O65)</f>
        <v>6232.7999999999993</v>
      </c>
      <c r="Q65" s="19">
        <f>SUM(H65+I65+J65+M65+O65)</f>
        <v>1762.54</v>
      </c>
      <c r="R65" s="19">
        <f>SUM(K65+L65+N65)</f>
        <v>4495.26</v>
      </c>
      <c r="S65" s="19">
        <f>SUM(G65-Q65)</f>
        <v>27637.46</v>
      </c>
      <c r="T65" s="22">
        <v>111</v>
      </c>
    </row>
    <row r="66" spans="1:20" x14ac:dyDescent="0.2">
      <c r="A66" s="13">
        <v>56</v>
      </c>
      <c r="B66" s="14" t="s">
        <v>85</v>
      </c>
      <c r="C66" s="15" t="s">
        <v>194</v>
      </c>
      <c r="D66" s="16" t="s">
        <v>186</v>
      </c>
      <c r="E66" s="32" t="s">
        <v>315</v>
      </c>
      <c r="F66" s="17" t="s">
        <v>344</v>
      </c>
      <c r="G66" s="18">
        <v>45000</v>
      </c>
      <c r="H66" s="18">
        <v>910.22</v>
      </c>
      <c r="I66" s="19">
        <v>25</v>
      </c>
      <c r="J66" s="23">
        <f t="shared" ref="J66:J124" si="113">(G66*2.87%)</f>
        <v>1291.5</v>
      </c>
      <c r="K66" s="19">
        <f t="shared" ref="K66:K124" si="114">(G66*7.1%)</f>
        <v>3194.9999999999995</v>
      </c>
      <c r="L66" s="20">
        <v>462</v>
      </c>
      <c r="M66" s="21">
        <f t="shared" ref="M66:M124" si="115">(G66*3.04%)</f>
        <v>1368</v>
      </c>
      <c r="N66" s="19">
        <f t="shared" ref="N66:N124" si="116">(G66*7.09%)</f>
        <v>3190.5</v>
      </c>
      <c r="O66" s="18">
        <v>1577.45</v>
      </c>
      <c r="P66" s="19">
        <f t="shared" ref="P66:P124" si="117">SUM(J66+K66+L66+M66+N66+O66)</f>
        <v>11084.45</v>
      </c>
      <c r="Q66" s="19">
        <f t="shared" ref="Q66:Q124" si="118">SUM(H66+I66+J66+M66+O66)</f>
        <v>5172.17</v>
      </c>
      <c r="R66" s="19">
        <f t="shared" ref="R66:R124" si="119">SUM(K66+L66+N66)</f>
        <v>6847.5</v>
      </c>
      <c r="S66" s="19">
        <f t="shared" ref="S66:S124" si="120">SUM(G66-Q66)</f>
        <v>39827.83</v>
      </c>
      <c r="T66" s="22">
        <v>111</v>
      </c>
    </row>
    <row r="67" spans="1:20" x14ac:dyDescent="0.2">
      <c r="A67" s="13">
        <v>57</v>
      </c>
      <c r="B67" s="14" t="s">
        <v>86</v>
      </c>
      <c r="C67" s="15" t="s">
        <v>194</v>
      </c>
      <c r="D67" s="16" t="s">
        <v>186</v>
      </c>
      <c r="E67" s="32" t="s">
        <v>315</v>
      </c>
      <c r="F67" s="17" t="s">
        <v>343</v>
      </c>
      <c r="G67" s="18">
        <v>39000</v>
      </c>
      <c r="H67" s="18">
        <v>63.41</v>
      </c>
      <c r="I67" s="19">
        <v>25</v>
      </c>
      <c r="J67" s="23">
        <f t="shared" si="113"/>
        <v>1119.3</v>
      </c>
      <c r="K67" s="19">
        <f t="shared" si="114"/>
        <v>2768.9999999999995</v>
      </c>
      <c r="L67" s="20">
        <v>429</v>
      </c>
      <c r="M67" s="21">
        <f t="shared" si="115"/>
        <v>1185.5999999999999</v>
      </c>
      <c r="N67" s="19">
        <f t="shared" si="116"/>
        <v>2765.1000000000004</v>
      </c>
      <c r="O67" s="18">
        <v>1577.45</v>
      </c>
      <c r="P67" s="19">
        <f t="shared" si="117"/>
        <v>9845.4500000000007</v>
      </c>
      <c r="Q67" s="19">
        <f t="shared" si="118"/>
        <v>3970.76</v>
      </c>
      <c r="R67" s="19">
        <f t="shared" si="119"/>
        <v>5963.1</v>
      </c>
      <c r="S67" s="19">
        <f t="shared" si="120"/>
        <v>35029.24</v>
      </c>
      <c r="T67" s="22">
        <v>111</v>
      </c>
    </row>
    <row r="68" spans="1:20" x14ac:dyDescent="0.2">
      <c r="A68" s="13">
        <v>58</v>
      </c>
      <c r="B68" s="14" t="s">
        <v>84</v>
      </c>
      <c r="C68" s="15" t="s">
        <v>194</v>
      </c>
      <c r="D68" s="16" t="s">
        <v>21</v>
      </c>
      <c r="E68" s="32" t="s">
        <v>315</v>
      </c>
      <c r="F68" s="17" t="s">
        <v>343</v>
      </c>
      <c r="G68" s="18">
        <v>27300</v>
      </c>
      <c r="H68" s="18">
        <v>0</v>
      </c>
      <c r="I68" s="19">
        <v>25</v>
      </c>
      <c r="J68" s="23">
        <f t="shared" si="113"/>
        <v>783.51</v>
      </c>
      <c r="K68" s="19">
        <f t="shared" si="114"/>
        <v>1938.2999999999997</v>
      </c>
      <c r="L68" s="20">
        <v>300.3</v>
      </c>
      <c r="M68" s="21">
        <f t="shared" si="115"/>
        <v>829.92</v>
      </c>
      <c r="N68" s="19">
        <f t="shared" si="116"/>
        <v>1935.5700000000002</v>
      </c>
      <c r="O68" s="18"/>
      <c r="P68" s="19">
        <f t="shared" si="117"/>
        <v>5787.6</v>
      </c>
      <c r="Q68" s="19">
        <f t="shared" si="118"/>
        <v>1638.4299999999998</v>
      </c>
      <c r="R68" s="19">
        <f t="shared" si="119"/>
        <v>4174.17</v>
      </c>
      <c r="S68" s="19">
        <f t="shared" si="120"/>
        <v>25661.57</v>
      </c>
      <c r="T68" s="22">
        <v>111</v>
      </c>
    </row>
    <row r="69" spans="1:20" x14ac:dyDescent="0.2">
      <c r="A69" s="13">
        <v>59</v>
      </c>
      <c r="B69" s="8" t="s">
        <v>272</v>
      </c>
      <c r="C69" s="15" t="s">
        <v>194</v>
      </c>
      <c r="D69" s="16" t="s">
        <v>259</v>
      </c>
      <c r="E69" s="32" t="s">
        <v>316</v>
      </c>
      <c r="F69" s="17" t="s">
        <v>343</v>
      </c>
      <c r="G69" s="18">
        <v>31500</v>
      </c>
      <c r="H69" s="18">
        <v>0</v>
      </c>
      <c r="I69" s="19">
        <v>25</v>
      </c>
      <c r="J69" s="23">
        <f t="shared" si="113"/>
        <v>904.05</v>
      </c>
      <c r="K69" s="19">
        <f t="shared" si="114"/>
        <v>2236.5</v>
      </c>
      <c r="L69" s="20">
        <v>346.5</v>
      </c>
      <c r="M69" s="21">
        <f t="shared" ref="M69" si="121">(G69*3.04%)</f>
        <v>957.6</v>
      </c>
      <c r="N69" s="19">
        <f t="shared" ref="N69" si="122">(G69*7.09%)</f>
        <v>2233.3500000000004</v>
      </c>
      <c r="O69" s="18"/>
      <c r="P69" s="19">
        <f t="shared" ref="P69" si="123">SUM(J69+K69+L69+M69+N69+O69)</f>
        <v>6678.0000000000009</v>
      </c>
      <c r="Q69" s="19">
        <f t="shared" ref="Q69" si="124">SUM(H69+I69+J69+M69+O69)</f>
        <v>1886.65</v>
      </c>
      <c r="R69" s="19">
        <f t="shared" ref="R69" si="125">SUM(K69+L69+N69)</f>
        <v>4816.3500000000004</v>
      </c>
      <c r="S69" s="19">
        <f t="shared" ref="S69" si="126">SUM(G69-Q69)</f>
        <v>29613.35</v>
      </c>
      <c r="T69" s="22">
        <v>111</v>
      </c>
    </row>
    <row r="70" spans="1:20" x14ac:dyDescent="0.2">
      <c r="A70" s="13">
        <v>60</v>
      </c>
      <c r="B70" s="14" t="s">
        <v>284</v>
      </c>
      <c r="C70" s="15" t="s">
        <v>194</v>
      </c>
      <c r="D70" s="16" t="s">
        <v>259</v>
      </c>
      <c r="E70" s="32" t="s">
        <v>315</v>
      </c>
      <c r="F70" s="17" t="s">
        <v>343</v>
      </c>
      <c r="G70" s="18">
        <v>34000</v>
      </c>
      <c r="H70" s="18">
        <v>0</v>
      </c>
      <c r="I70" s="19">
        <v>25</v>
      </c>
      <c r="J70" s="23">
        <f t="shared" ref="J70" si="127">(G70*2.87%)</f>
        <v>975.8</v>
      </c>
      <c r="K70" s="19">
        <f t="shared" ref="K70" si="128">(G70*7.1%)</f>
        <v>2414</v>
      </c>
      <c r="L70" s="20">
        <v>346.5</v>
      </c>
      <c r="M70" s="21">
        <f>(G70*3.04%)</f>
        <v>1033.5999999999999</v>
      </c>
      <c r="N70" s="19">
        <f>(G70*7.09%)</f>
        <v>2410.6000000000004</v>
      </c>
      <c r="O70" s="18">
        <v>1577.45</v>
      </c>
      <c r="P70" s="19">
        <f>SUM(J70+K70+L70+M70+N70+O70)</f>
        <v>8757.9500000000007</v>
      </c>
      <c r="Q70" s="19">
        <f>SUM(H70+I70+J70+M70+O70)</f>
        <v>3611.85</v>
      </c>
      <c r="R70" s="19">
        <f>SUM(K70+L70+N70)</f>
        <v>5171.1000000000004</v>
      </c>
      <c r="S70" s="19">
        <f>SUM(G70-Q70)</f>
        <v>30388.15</v>
      </c>
      <c r="T70" s="22">
        <v>111</v>
      </c>
    </row>
    <row r="71" spans="1:20" x14ac:dyDescent="0.2">
      <c r="A71" s="13">
        <v>61</v>
      </c>
      <c r="B71" s="8" t="s">
        <v>374</v>
      </c>
      <c r="C71" s="15" t="s">
        <v>194</v>
      </c>
      <c r="D71" s="16" t="s">
        <v>259</v>
      </c>
      <c r="E71" s="32" t="s">
        <v>315</v>
      </c>
      <c r="F71" s="17" t="s">
        <v>343</v>
      </c>
      <c r="G71" s="18">
        <v>22000</v>
      </c>
      <c r="H71" s="18">
        <v>0</v>
      </c>
      <c r="I71" s="19">
        <v>25</v>
      </c>
      <c r="J71" s="23">
        <f>(G71*2.87%)</f>
        <v>631.4</v>
      </c>
      <c r="K71" s="19">
        <f>(G71*7.1%)</f>
        <v>1561.9999999999998</v>
      </c>
      <c r="L71" s="20">
        <v>242</v>
      </c>
      <c r="M71" s="21">
        <f>(G71*3.04%)</f>
        <v>668.8</v>
      </c>
      <c r="N71" s="19">
        <f>(G71*7.09%)</f>
        <v>1559.8000000000002</v>
      </c>
      <c r="O71" s="18"/>
      <c r="P71" s="19">
        <f>SUM(J71+K71+L71+M71+N71+O71)</f>
        <v>4664</v>
      </c>
      <c r="Q71" s="19">
        <f>SUM(H71+I71+J71+M71+O71)</f>
        <v>1325.1999999999998</v>
      </c>
      <c r="R71" s="19">
        <f>SUM(K71+L71+N71)</f>
        <v>3363.8</v>
      </c>
      <c r="S71" s="19">
        <f>SUM(G71-Q71)</f>
        <v>20674.8</v>
      </c>
      <c r="T71" s="22">
        <v>111</v>
      </c>
    </row>
    <row r="72" spans="1:20" x14ac:dyDescent="0.2">
      <c r="A72" s="13">
        <v>62</v>
      </c>
      <c r="B72" s="8" t="s">
        <v>398</v>
      </c>
      <c r="C72" s="15" t="s">
        <v>194</v>
      </c>
      <c r="D72" s="16" t="s">
        <v>259</v>
      </c>
      <c r="E72" s="32" t="s">
        <v>315</v>
      </c>
      <c r="F72" s="17" t="s">
        <v>343</v>
      </c>
      <c r="G72" s="18">
        <v>28000</v>
      </c>
      <c r="H72" s="18">
        <v>0</v>
      </c>
      <c r="I72" s="19">
        <v>25</v>
      </c>
      <c r="J72" s="23">
        <f>(G72*2.87%)</f>
        <v>803.6</v>
      </c>
      <c r="K72" s="19">
        <f>(G72*7.1%)</f>
        <v>1987.9999999999998</v>
      </c>
      <c r="L72" s="20">
        <v>242</v>
      </c>
      <c r="M72" s="21">
        <f>(G72*3.04%)</f>
        <v>851.2</v>
      </c>
      <c r="N72" s="19">
        <f>(G72*7.09%)</f>
        <v>1985.2</v>
      </c>
      <c r="O72" s="18"/>
      <c r="P72" s="19">
        <f>SUM(J72+K72+L72+M72+N72+O72)</f>
        <v>5870</v>
      </c>
      <c r="Q72" s="19">
        <f>SUM(H72+I72+J72+M72+O72)</f>
        <v>1679.8000000000002</v>
      </c>
      <c r="R72" s="19">
        <f>SUM(K72+L72+N72)</f>
        <v>4215.2</v>
      </c>
      <c r="S72" s="19">
        <f>SUM(G72-Q72)</f>
        <v>26320.2</v>
      </c>
      <c r="T72" s="22">
        <v>111</v>
      </c>
    </row>
    <row r="73" spans="1:20" x14ac:dyDescent="0.2">
      <c r="A73" s="13">
        <v>63</v>
      </c>
      <c r="B73" s="14" t="s">
        <v>89</v>
      </c>
      <c r="C73" s="15" t="s">
        <v>90</v>
      </c>
      <c r="D73" s="16" t="s">
        <v>91</v>
      </c>
      <c r="E73" s="32" t="s">
        <v>315</v>
      </c>
      <c r="F73" s="17" t="s">
        <v>344</v>
      </c>
      <c r="G73" s="18">
        <v>89000</v>
      </c>
      <c r="H73" s="18">
        <v>9121.0499999999993</v>
      </c>
      <c r="I73" s="19">
        <v>25</v>
      </c>
      <c r="J73" s="23">
        <f t="shared" si="113"/>
        <v>2554.3000000000002</v>
      </c>
      <c r="K73" s="19">
        <f t="shared" si="114"/>
        <v>6318.9999999999991</v>
      </c>
      <c r="L73" s="20">
        <v>593.21</v>
      </c>
      <c r="M73" s="21">
        <f t="shared" si="115"/>
        <v>2705.6</v>
      </c>
      <c r="N73" s="19">
        <f t="shared" si="116"/>
        <v>6310.1</v>
      </c>
      <c r="O73" s="18">
        <v>1577.45</v>
      </c>
      <c r="P73" s="19">
        <f t="shared" si="117"/>
        <v>20059.66</v>
      </c>
      <c r="Q73" s="19">
        <f t="shared" si="118"/>
        <v>15983.4</v>
      </c>
      <c r="R73" s="19">
        <f t="shared" si="119"/>
        <v>13222.31</v>
      </c>
      <c r="S73" s="19">
        <f t="shared" si="120"/>
        <v>73016.600000000006</v>
      </c>
      <c r="T73" s="22">
        <v>111</v>
      </c>
    </row>
    <row r="74" spans="1:20" x14ac:dyDescent="0.2">
      <c r="A74" s="13">
        <v>64</v>
      </c>
      <c r="B74" s="14" t="s">
        <v>92</v>
      </c>
      <c r="C74" s="15" t="s">
        <v>90</v>
      </c>
      <c r="D74" s="16" t="s">
        <v>93</v>
      </c>
      <c r="E74" s="32" t="s">
        <v>315</v>
      </c>
      <c r="F74" s="17" t="s">
        <v>343</v>
      </c>
      <c r="G74" s="18">
        <v>49000</v>
      </c>
      <c r="H74" s="18">
        <v>1474.76</v>
      </c>
      <c r="I74" s="19">
        <v>25</v>
      </c>
      <c r="J74" s="23">
        <f t="shared" si="113"/>
        <v>1406.3</v>
      </c>
      <c r="K74" s="19">
        <f t="shared" si="114"/>
        <v>3478.9999999999995</v>
      </c>
      <c r="L74" s="20">
        <v>539</v>
      </c>
      <c r="M74" s="24">
        <f t="shared" si="115"/>
        <v>1489.6</v>
      </c>
      <c r="N74" s="19">
        <f t="shared" si="116"/>
        <v>3474.1000000000004</v>
      </c>
      <c r="O74" s="18">
        <v>1577.45</v>
      </c>
      <c r="P74" s="19">
        <f t="shared" si="117"/>
        <v>11965.45</v>
      </c>
      <c r="Q74" s="19">
        <f t="shared" si="118"/>
        <v>5973.11</v>
      </c>
      <c r="R74" s="19">
        <f t="shared" si="119"/>
        <v>7492.1</v>
      </c>
      <c r="S74" s="19">
        <f t="shared" si="120"/>
        <v>43026.89</v>
      </c>
      <c r="T74" s="22">
        <v>111</v>
      </c>
    </row>
    <row r="75" spans="1:20" x14ac:dyDescent="0.2">
      <c r="A75" s="13">
        <v>65</v>
      </c>
      <c r="B75" s="14" t="s">
        <v>94</v>
      </c>
      <c r="C75" s="15" t="s">
        <v>90</v>
      </c>
      <c r="D75" s="16" t="s">
        <v>95</v>
      </c>
      <c r="E75" s="32" t="s">
        <v>316</v>
      </c>
      <c r="F75" s="17" t="s">
        <v>343</v>
      </c>
      <c r="G75" s="18">
        <v>49000</v>
      </c>
      <c r="H75" s="18">
        <v>1712.87</v>
      </c>
      <c r="I75" s="19">
        <v>25</v>
      </c>
      <c r="J75" s="23">
        <f t="shared" si="113"/>
        <v>1406.3</v>
      </c>
      <c r="K75" s="19">
        <f t="shared" si="114"/>
        <v>3478.9999999999995</v>
      </c>
      <c r="L75" s="20">
        <v>539</v>
      </c>
      <c r="M75" s="24">
        <f t="shared" si="115"/>
        <v>1489.6</v>
      </c>
      <c r="N75" s="19">
        <f t="shared" si="116"/>
        <v>3474.1000000000004</v>
      </c>
      <c r="O75" s="18"/>
      <c r="P75" s="19">
        <f t="shared" si="117"/>
        <v>10388</v>
      </c>
      <c r="Q75" s="19">
        <f t="shared" si="118"/>
        <v>4633.7700000000004</v>
      </c>
      <c r="R75" s="19">
        <f t="shared" si="119"/>
        <v>7492.1</v>
      </c>
      <c r="S75" s="19">
        <f t="shared" si="120"/>
        <v>44366.229999999996</v>
      </c>
      <c r="T75" s="22">
        <v>111</v>
      </c>
    </row>
    <row r="76" spans="1:20" x14ac:dyDescent="0.2">
      <c r="A76" s="13">
        <v>66</v>
      </c>
      <c r="B76" s="14" t="s">
        <v>83</v>
      </c>
      <c r="C76" s="15" t="s">
        <v>90</v>
      </c>
      <c r="D76" s="16" t="s">
        <v>220</v>
      </c>
      <c r="E76" s="32" t="s">
        <v>315</v>
      </c>
      <c r="F76" s="17" t="s">
        <v>343</v>
      </c>
      <c r="G76" s="18">
        <v>38000</v>
      </c>
      <c r="H76" s="18">
        <v>160.38</v>
      </c>
      <c r="I76" s="19">
        <v>25</v>
      </c>
      <c r="J76" s="23">
        <f t="shared" si="113"/>
        <v>1090.5999999999999</v>
      </c>
      <c r="K76" s="19">
        <f t="shared" si="114"/>
        <v>2697.9999999999995</v>
      </c>
      <c r="L76" s="20">
        <v>418</v>
      </c>
      <c r="M76" s="21">
        <f t="shared" si="115"/>
        <v>1155.2</v>
      </c>
      <c r="N76" s="19">
        <f t="shared" si="116"/>
        <v>2694.2000000000003</v>
      </c>
      <c r="O76" s="18"/>
      <c r="P76" s="19">
        <f t="shared" si="117"/>
        <v>8056</v>
      </c>
      <c r="Q76" s="19">
        <f t="shared" si="118"/>
        <v>2431.1800000000003</v>
      </c>
      <c r="R76" s="19">
        <f t="shared" si="119"/>
        <v>5810.2</v>
      </c>
      <c r="S76" s="19">
        <f t="shared" si="120"/>
        <v>35568.82</v>
      </c>
      <c r="T76" s="22">
        <v>111</v>
      </c>
    </row>
    <row r="77" spans="1:20" x14ac:dyDescent="0.2">
      <c r="A77" s="13">
        <v>67</v>
      </c>
      <c r="B77" s="8" t="s">
        <v>283</v>
      </c>
      <c r="C77" s="15" t="s">
        <v>90</v>
      </c>
      <c r="D77" s="16" t="s">
        <v>259</v>
      </c>
      <c r="E77" s="32" t="s">
        <v>315</v>
      </c>
      <c r="F77" s="17" t="s">
        <v>343</v>
      </c>
      <c r="G77" s="18">
        <v>28200</v>
      </c>
      <c r="H77" s="18">
        <v>0</v>
      </c>
      <c r="I77" s="19">
        <v>25</v>
      </c>
      <c r="J77" s="23">
        <f>(G77*2.87%)</f>
        <v>809.34</v>
      </c>
      <c r="K77" s="19">
        <f>(G77*7.1%)</f>
        <v>2002.1999999999998</v>
      </c>
      <c r="L77" s="20">
        <v>275</v>
      </c>
      <c r="M77" s="21">
        <f>(G77*3.04%)</f>
        <v>857.28</v>
      </c>
      <c r="N77" s="19">
        <f>(G77*7.09%)</f>
        <v>1999.38</v>
      </c>
      <c r="O77" s="18"/>
      <c r="P77" s="19">
        <f>SUM(J77+K77+L77+M77+N77+O77)</f>
        <v>5943.2</v>
      </c>
      <c r="Q77" s="19">
        <f>SUM(H77+I77+J77+M77+O77)</f>
        <v>1691.62</v>
      </c>
      <c r="R77" s="19">
        <f>SUM(K77+L77+N77)</f>
        <v>4276.58</v>
      </c>
      <c r="S77" s="19">
        <f>SUM(G77-Q77)</f>
        <v>26508.38</v>
      </c>
      <c r="T77" s="22">
        <v>111</v>
      </c>
    </row>
    <row r="78" spans="1:20" x14ac:dyDescent="0.2">
      <c r="A78" s="13">
        <v>68</v>
      </c>
      <c r="B78" s="8" t="s">
        <v>277</v>
      </c>
      <c r="C78" s="15" t="s">
        <v>90</v>
      </c>
      <c r="D78" s="16" t="s">
        <v>171</v>
      </c>
      <c r="E78" s="32" t="s">
        <v>315</v>
      </c>
      <c r="F78" s="17" t="s">
        <v>202</v>
      </c>
      <c r="G78" s="18">
        <v>31500</v>
      </c>
      <c r="H78" s="18">
        <v>0</v>
      </c>
      <c r="I78" s="19">
        <v>25</v>
      </c>
      <c r="J78" s="23">
        <f t="shared" ref="J78" si="129">(G78*2.87%)</f>
        <v>904.05</v>
      </c>
      <c r="K78" s="19">
        <f t="shared" ref="K78" si="130">(G78*7.1%)</f>
        <v>2236.5</v>
      </c>
      <c r="L78" s="20">
        <v>346.5</v>
      </c>
      <c r="M78" s="21">
        <f t="shared" ref="M78" si="131">(G78*3.04%)</f>
        <v>957.6</v>
      </c>
      <c r="N78" s="19">
        <f t="shared" ref="N78" si="132">(G78*7.09%)</f>
        <v>2233.3500000000004</v>
      </c>
      <c r="O78" s="18">
        <v>1577.45</v>
      </c>
      <c r="P78" s="19">
        <f t="shared" ref="P78" si="133">SUM(J78+K78+L78+M78+N78+O78)</f>
        <v>8255.4500000000007</v>
      </c>
      <c r="Q78" s="19">
        <f t="shared" ref="Q78" si="134">SUM(H78+I78+J78+M78+O78)</f>
        <v>3464.1000000000004</v>
      </c>
      <c r="R78" s="19">
        <f t="shared" ref="R78" si="135">SUM(K78+L78+N78)</f>
        <v>4816.3500000000004</v>
      </c>
      <c r="S78" s="19">
        <f t="shared" ref="S78" si="136">SUM(G78-Q78)</f>
        <v>28035.9</v>
      </c>
      <c r="T78" s="22">
        <v>111</v>
      </c>
    </row>
    <row r="79" spans="1:20" x14ac:dyDescent="0.2">
      <c r="A79" s="13">
        <v>69</v>
      </c>
      <c r="B79" s="14" t="s">
        <v>303</v>
      </c>
      <c r="C79" s="15" t="s">
        <v>96</v>
      </c>
      <c r="D79" s="16" t="s">
        <v>171</v>
      </c>
      <c r="E79" s="32" t="s">
        <v>315</v>
      </c>
      <c r="F79" s="17" t="s">
        <v>343</v>
      </c>
      <c r="G79" s="18">
        <v>35000</v>
      </c>
      <c r="H79" s="18">
        <v>0</v>
      </c>
      <c r="I79" s="19">
        <v>25</v>
      </c>
      <c r="J79" s="23">
        <f t="shared" si="113"/>
        <v>1004.5</v>
      </c>
      <c r="K79" s="19">
        <f t="shared" si="114"/>
        <v>2485</v>
      </c>
      <c r="L79" s="20">
        <v>385</v>
      </c>
      <c r="M79" s="21">
        <f t="shared" si="115"/>
        <v>1064</v>
      </c>
      <c r="N79" s="19">
        <f t="shared" ref="N79" si="137">(G79*7.09%)</f>
        <v>2481.5</v>
      </c>
      <c r="O79" s="18"/>
      <c r="P79" s="19">
        <f t="shared" ref="P79" si="138">SUM(J79+K79+L79+M79+N79+O79)</f>
        <v>7420</v>
      </c>
      <c r="Q79" s="19">
        <f t="shared" ref="Q79" si="139">SUM(H79+I79+J79+M79+O79)</f>
        <v>2093.5</v>
      </c>
      <c r="R79" s="19">
        <f t="shared" ref="R79" si="140">SUM(K79+L79+N79)</f>
        <v>5351.5</v>
      </c>
      <c r="S79" s="19">
        <f t="shared" ref="S79" si="141">SUM(G79-Q79)</f>
        <v>32906.5</v>
      </c>
      <c r="T79" s="22">
        <v>111</v>
      </c>
    </row>
    <row r="80" spans="1:20" x14ac:dyDescent="0.2">
      <c r="A80" s="13">
        <v>70</v>
      </c>
      <c r="B80" s="14" t="s">
        <v>331</v>
      </c>
      <c r="C80" s="15" t="s">
        <v>96</v>
      </c>
      <c r="D80" s="16" t="s">
        <v>259</v>
      </c>
      <c r="E80" s="32" t="s">
        <v>316</v>
      </c>
      <c r="F80" s="17" t="s">
        <v>202</v>
      </c>
      <c r="G80" s="18">
        <v>31500</v>
      </c>
      <c r="H80" s="18">
        <v>0</v>
      </c>
      <c r="I80" s="19">
        <v>25</v>
      </c>
      <c r="J80" s="23">
        <f>(G80*2.87%)</f>
        <v>904.05</v>
      </c>
      <c r="K80" s="19">
        <f>(G80*7.1%)</f>
        <v>2236.5</v>
      </c>
      <c r="L80" s="20">
        <v>346.5</v>
      </c>
      <c r="M80" s="21">
        <f>(G80*3.04%)</f>
        <v>957.6</v>
      </c>
      <c r="N80" s="19">
        <f>(G80*7.09%)</f>
        <v>2233.3500000000004</v>
      </c>
      <c r="O80" s="18"/>
      <c r="P80" s="19">
        <f t="shared" ref="P80" si="142">SUM(J80+K80+L80+M80+N80+O80)</f>
        <v>6678.0000000000009</v>
      </c>
      <c r="Q80" s="19">
        <f t="shared" ref="Q80" si="143">SUM(H80+I80+J80+M80+O80)</f>
        <v>1886.65</v>
      </c>
      <c r="R80" s="19">
        <f t="shared" ref="R80" si="144">SUM(K80+L80+N80)</f>
        <v>4816.3500000000004</v>
      </c>
      <c r="S80" s="19">
        <f t="shared" ref="S80" si="145">SUM(G80-Q80)</f>
        <v>29613.35</v>
      </c>
      <c r="T80" s="22">
        <v>111</v>
      </c>
    </row>
    <row r="81" spans="1:20" x14ac:dyDescent="0.2">
      <c r="A81" s="13">
        <v>71</v>
      </c>
      <c r="B81" s="14" t="s">
        <v>101</v>
      </c>
      <c r="C81" s="15" t="s">
        <v>97</v>
      </c>
      <c r="D81" s="16" t="s">
        <v>180</v>
      </c>
      <c r="E81" s="32" t="s">
        <v>316</v>
      </c>
      <c r="F81" s="17" t="s">
        <v>343</v>
      </c>
      <c r="G81" s="18">
        <v>47000</v>
      </c>
      <c r="H81" s="18">
        <v>1430.6</v>
      </c>
      <c r="I81" s="19">
        <v>25</v>
      </c>
      <c r="J81" s="23">
        <f t="shared" si="113"/>
        <v>1348.9</v>
      </c>
      <c r="K81" s="19">
        <f t="shared" si="114"/>
        <v>3336.9999999999995</v>
      </c>
      <c r="L81" s="20">
        <v>517</v>
      </c>
      <c r="M81" s="21">
        <f t="shared" si="115"/>
        <v>1428.8</v>
      </c>
      <c r="N81" s="19">
        <f t="shared" si="116"/>
        <v>3332.3</v>
      </c>
      <c r="O81" s="18"/>
      <c r="P81" s="19">
        <f t="shared" si="117"/>
        <v>9964</v>
      </c>
      <c r="Q81" s="19">
        <f t="shared" si="118"/>
        <v>4233.3</v>
      </c>
      <c r="R81" s="19">
        <f t="shared" si="119"/>
        <v>7186.2999999999993</v>
      </c>
      <c r="S81" s="19">
        <f t="shared" si="120"/>
        <v>42766.7</v>
      </c>
      <c r="T81" s="22">
        <v>111</v>
      </c>
    </row>
    <row r="82" spans="1:20" x14ac:dyDescent="0.2">
      <c r="A82" s="13">
        <v>72</v>
      </c>
      <c r="B82" s="8" t="s">
        <v>271</v>
      </c>
      <c r="C82" s="15" t="s">
        <v>97</v>
      </c>
      <c r="D82" s="16" t="s">
        <v>210</v>
      </c>
      <c r="E82" s="32" t="s">
        <v>316</v>
      </c>
      <c r="F82" s="17" t="s">
        <v>345</v>
      </c>
      <c r="G82" s="18">
        <v>31500</v>
      </c>
      <c r="H82" s="18">
        <v>0</v>
      </c>
      <c r="I82" s="19">
        <v>25</v>
      </c>
      <c r="J82" s="23">
        <f>(G82*2.87%)</f>
        <v>904.05</v>
      </c>
      <c r="K82" s="19">
        <f>(G82*7.1%)</f>
        <v>2236.5</v>
      </c>
      <c r="L82" s="20">
        <v>346.5</v>
      </c>
      <c r="M82" s="21">
        <f>(G82*3.04%)</f>
        <v>957.6</v>
      </c>
      <c r="N82" s="19">
        <f>(G82*7.09%)</f>
        <v>2233.3500000000004</v>
      </c>
      <c r="O82" s="18"/>
      <c r="P82" s="19">
        <f>SUM(J82+K82+L82+M82+N82+O82)</f>
        <v>6678.0000000000009</v>
      </c>
      <c r="Q82" s="19">
        <f>SUM(H82+I82+J82+M82+O82)</f>
        <v>1886.65</v>
      </c>
      <c r="R82" s="19">
        <f>SUM(K82+L82+N82)</f>
        <v>4816.3500000000004</v>
      </c>
      <c r="S82" s="19">
        <f>SUM(G82-Q82)</f>
        <v>29613.35</v>
      </c>
      <c r="T82" s="22">
        <v>111</v>
      </c>
    </row>
    <row r="83" spans="1:20" x14ac:dyDescent="0.2">
      <c r="A83" s="13">
        <v>73</v>
      </c>
      <c r="B83" s="8" t="s">
        <v>260</v>
      </c>
      <c r="C83" s="15" t="s">
        <v>97</v>
      </c>
      <c r="D83" s="16" t="s">
        <v>197</v>
      </c>
      <c r="E83" s="32" t="s">
        <v>316</v>
      </c>
      <c r="F83" s="17" t="s">
        <v>345</v>
      </c>
      <c r="G83" s="18">
        <v>30870</v>
      </c>
      <c r="H83" s="18">
        <v>0</v>
      </c>
      <c r="I83" s="19">
        <v>25</v>
      </c>
      <c r="J83" s="23">
        <f>(G83*2.87%)</f>
        <v>885.96900000000005</v>
      </c>
      <c r="K83" s="19">
        <f>(G83*7.1%)</f>
        <v>2191.77</v>
      </c>
      <c r="L83" s="20">
        <v>323.39999999999998</v>
      </c>
      <c r="M83" s="21">
        <f t="shared" ref="M83" si="146">(G83*3.04%)</f>
        <v>938.44799999999998</v>
      </c>
      <c r="N83" s="19">
        <f t="shared" ref="N83" si="147">(G83*7.09%)</f>
        <v>2188.683</v>
      </c>
      <c r="O83" s="18"/>
      <c r="P83" s="19">
        <f t="shared" ref="P83" si="148">SUM(J83+K83+L83+M83+N83+O83)</f>
        <v>6528.27</v>
      </c>
      <c r="Q83" s="19">
        <f t="shared" ref="Q83" si="149">SUM(H83+I83+J83+M83+O83)</f>
        <v>1849.4169999999999</v>
      </c>
      <c r="R83" s="19">
        <f t="shared" ref="R83" si="150">SUM(K83+L83+N83)</f>
        <v>4703.8530000000001</v>
      </c>
      <c r="S83" s="19">
        <f t="shared" ref="S83" si="151">SUM(G83-Q83)</f>
        <v>29020.582999999999</v>
      </c>
      <c r="T83" s="22">
        <v>111</v>
      </c>
    </row>
    <row r="84" spans="1:20" x14ac:dyDescent="0.2">
      <c r="A84" s="13">
        <v>74</v>
      </c>
      <c r="B84" s="8" t="s">
        <v>100</v>
      </c>
      <c r="C84" s="15" t="s">
        <v>97</v>
      </c>
      <c r="D84" s="16" t="s">
        <v>98</v>
      </c>
      <c r="E84" s="32" t="s">
        <v>316</v>
      </c>
      <c r="F84" s="17" t="s">
        <v>343</v>
      </c>
      <c r="G84" s="18">
        <v>20900</v>
      </c>
      <c r="H84" s="18">
        <v>0</v>
      </c>
      <c r="I84" s="19">
        <v>25</v>
      </c>
      <c r="J84" s="23">
        <f t="shared" si="113"/>
        <v>599.83000000000004</v>
      </c>
      <c r="K84" s="19">
        <f t="shared" si="114"/>
        <v>1483.8999999999999</v>
      </c>
      <c r="L84" s="20">
        <v>229.9</v>
      </c>
      <c r="M84" s="21">
        <f t="shared" si="115"/>
        <v>635.36</v>
      </c>
      <c r="N84" s="19">
        <f t="shared" si="116"/>
        <v>1481.8100000000002</v>
      </c>
      <c r="O84" s="18"/>
      <c r="P84" s="19">
        <f t="shared" si="117"/>
        <v>4430.8</v>
      </c>
      <c r="Q84" s="19">
        <f t="shared" si="118"/>
        <v>1260.19</v>
      </c>
      <c r="R84" s="19">
        <f t="shared" si="119"/>
        <v>3195.61</v>
      </c>
      <c r="S84" s="19">
        <f t="shared" si="120"/>
        <v>19639.810000000001</v>
      </c>
      <c r="T84" s="22">
        <v>111</v>
      </c>
    </row>
    <row r="85" spans="1:20" x14ac:dyDescent="0.2">
      <c r="A85" s="13">
        <v>75</v>
      </c>
      <c r="B85" s="8" t="s">
        <v>317</v>
      </c>
      <c r="C85" s="15" t="s">
        <v>97</v>
      </c>
      <c r="D85" s="16" t="s">
        <v>98</v>
      </c>
      <c r="E85" s="32" t="s">
        <v>316</v>
      </c>
      <c r="F85" s="17" t="s">
        <v>343</v>
      </c>
      <c r="G85" s="18">
        <v>22000</v>
      </c>
      <c r="H85" s="18">
        <v>0</v>
      </c>
      <c r="I85" s="19">
        <v>25</v>
      </c>
      <c r="J85" s="23">
        <f t="shared" ref="J85:J86" si="152">(G85*2.87%)</f>
        <v>631.4</v>
      </c>
      <c r="K85" s="19">
        <f t="shared" ref="K85:K86" si="153">(G85*7.1%)</f>
        <v>1561.9999999999998</v>
      </c>
      <c r="L85" s="20">
        <v>242</v>
      </c>
      <c r="M85" s="21">
        <f t="shared" ref="M85:M86" si="154">(G85*3.04%)</f>
        <v>668.8</v>
      </c>
      <c r="N85" s="19">
        <f t="shared" ref="N85:N86" si="155">(G85*7.09%)</f>
        <v>1559.8000000000002</v>
      </c>
      <c r="O85" s="18">
        <v>1577.45</v>
      </c>
      <c r="P85" s="19">
        <f t="shared" si="117"/>
        <v>6241.45</v>
      </c>
      <c r="Q85" s="19">
        <f t="shared" si="118"/>
        <v>2902.6499999999996</v>
      </c>
      <c r="R85" s="19">
        <f t="shared" si="119"/>
        <v>3363.8</v>
      </c>
      <c r="S85" s="19">
        <f t="shared" si="120"/>
        <v>19097.349999999999</v>
      </c>
      <c r="T85" s="22">
        <v>111</v>
      </c>
    </row>
    <row r="86" spans="1:20" x14ac:dyDescent="0.2">
      <c r="A86" s="13">
        <v>76</v>
      </c>
      <c r="B86" s="8" t="s">
        <v>371</v>
      </c>
      <c r="C86" s="15" t="s">
        <v>97</v>
      </c>
      <c r="D86" s="16" t="s">
        <v>98</v>
      </c>
      <c r="E86" s="32" t="s">
        <v>316</v>
      </c>
      <c r="F86" s="17" t="s">
        <v>345</v>
      </c>
      <c r="G86" s="18">
        <v>17325</v>
      </c>
      <c r="H86" s="18">
        <v>0</v>
      </c>
      <c r="I86" s="19">
        <v>25</v>
      </c>
      <c r="J86" s="23">
        <f t="shared" si="152"/>
        <v>497.22750000000002</v>
      </c>
      <c r="K86" s="19">
        <f t="shared" si="153"/>
        <v>1230.0749999999998</v>
      </c>
      <c r="L86" s="20">
        <v>174.99</v>
      </c>
      <c r="M86" s="21">
        <f t="shared" si="154"/>
        <v>526.67999999999995</v>
      </c>
      <c r="N86" s="19">
        <f t="shared" si="155"/>
        <v>1228.3425</v>
      </c>
      <c r="O86" s="18"/>
      <c r="P86" s="19">
        <f t="shared" ref="P86" si="156">SUM(J86+K86+L86+M86+N86+O86)</f>
        <v>3657.3149999999996</v>
      </c>
      <c r="Q86" s="19">
        <f t="shared" ref="Q86" si="157">SUM(H86+I86+J86+M86+O86)</f>
        <v>1048.9074999999998</v>
      </c>
      <c r="R86" s="19">
        <f t="shared" ref="R86" si="158">SUM(K86+L86+N86)</f>
        <v>2633.4074999999998</v>
      </c>
      <c r="S86" s="19">
        <f t="shared" ref="S86" si="159">SUM(G86-Q86)</f>
        <v>16276.092500000001</v>
      </c>
      <c r="T86" s="22">
        <v>111</v>
      </c>
    </row>
    <row r="87" spans="1:20" x14ac:dyDescent="0.2">
      <c r="A87" s="13">
        <v>77</v>
      </c>
      <c r="B87" s="8" t="s">
        <v>204</v>
      </c>
      <c r="C87" s="15" t="s">
        <v>97</v>
      </c>
      <c r="D87" s="16" t="s">
        <v>99</v>
      </c>
      <c r="E87" s="32" t="s">
        <v>316</v>
      </c>
      <c r="F87" s="17" t="s">
        <v>343</v>
      </c>
      <c r="G87" s="18">
        <v>39690</v>
      </c>
      <c r="H87" s="18">
        <v>398.9</v>
      </c>
      <c r="I87" s="19">
        <v>25</v>
      </c>
      <c r="J87" s="23">
        <f t="shared" si="113"/>
        <v>1139.1030000000001</v>
      </c>
      <c r="K87" s="19">
        <f t="shared" si="114"/>
        <v>2817.99</v>
      </c>
      <c r="L87" s="20">
        <v>242.55</v>
      </c>
      <c r="M87" s="21">
        <f t="shared" si="115"/>
        <v>1206.576</v>
      </c>
      <c r="N87" s="19">
        <f t="shared" si="116"/>
        <v>2814.0210000000002</v>
      </c>
      <c r="O87" s="18"/>
      <c r="P87" s="19">
        <f t="shared" ref="P87" si="160">SUM(J87+K87+L87+M87+N87+O87)</f>
        <v>8220.24</v>
      </c>
      <c r="Q87" s="19">
        <f t="shared" ref="Q87" si="161">SUM(H87+I87+J87+M87+O87)</f>
        <v>2769.5790000000002</v>
      </c>
      <c r="R87" s="19">
        <f t="shared" ref="R87" si="162">SUM(K87+L87+N87)</f>
        <v>5874.5609999999997</v>
      </c>
      <c r="S87" s="19">
        <f t="shared" ref="S87" si="163">SUM(G87-Q87)</f>
        <v>36920.421000000002</v>
      </c>
      <c r="T87" s="22">
        <v>111</v>
      </c>
    </row>
    <row r="88" spans="1:20" x14ac:dyDescent="0.2">
      <c r="A88" s="13">
        <v>78</v>
      </c>
      <c r="B88" s="8" t="s">
        <v>127</v>
      </c>
      <c r="C88" s="15" t="s">
        <v>97</v>
      </c>
      <c r="D88" s="16" t="s">
        <v>122</v>
      </c>
      <c r="E88" s="32" t="s">
        <v>316</v>
      </c>
      <c r="F88" s="17" t="s">
        <v>345</v>
      </c>
      <c r="G88" s="18">
        <v>20000</v>
      </c>
      <c r="H88" s="18">
        <v>0</v>
      </c>
      <c r="I88" s="19">
        <v>25</v>
      </c>
      <c r="J88" s="23">
        <f t="shared" ref="J88:J89" si="164">(G88*2.87%)</f>
        <v>574</v>
      </c>
      <c r="K88" s="19">
        <f t="shared" ref="K88:K89" si="165">(G88*7.1%)</f>
        <v>1419.9999999999998</v>
      </c>
      <c r="L88" s="20">
        <v>205.7</v>
      </c>
      <c r="M88" s="21">
        <f t="shared" ref="M88:M89" si="166">(G88*3.04%)</f>
        <v>608</v>
      </c>
      <c r="N88" s="19">
        <f t="shared" ref="N88:N89" si="167">(G88*7.09%)</f>
        <v>1418</v>
      </c>
      <c r="O88" s="18"/>
      <c r="P88" s="19">
        <f t="shared" ref="P88:P89" si="168">SUM(J88+K88+L88+M88+N88+O88)</f>
        <v>4225.7</v>
      </c>
      <c r="Q88" s="19">
        <f t="shared" ref="Q88:Q89" si="169">SUM(H88+I88+J88+M88+O88)</f>
        <v>1207</v>
      </c>
      <c r="R88" s="19">
        <f t="shared" ref="R88:R89" si="170">SUM(K88+L88+N88)</f>
        <v>3043.7</v>
      </c>
      <c r="S88" s="19">
        <f t="shared" ref="S88:S89" si="171">SUM(G88-Q88)</f>
        <v>18793</v>
      </c>
      <c r="T88" s="22">
        <v>111</v>
      </c>
    </row>
    <row r="89" spans="1:20" x14ac:dyDescent="0.2">
      <c r="A89" s="13">
        <v>79</v>
      </c>
      <c r="B89" s="8" t="s">
        <v>369</v>
      </c>
      <c r="C89" s="15" t="s">
        <v>97</v>
      </c>
      <c r="D89" s="16" t="s">
        <v>122</v>
      </c>
      <c r="E89" s="32" t="s">
        <v>315</v>
      </c>
      <c r="F89" s="17" t="s">
        <v>345</v>
      </c>
      <c r="G89" s="18">
        <v>22000</v>
      </c>
      <c r="H89" s="18">
        <v>0</v>
      </c>
      <c r="I89" s="19">
        <v>25</v>
      </c>
      <c r="J89" s="23">
        <f t="shared" si="164"/>
        <v>631.4</v>
      </c>
      <c r="K89" s="19">
        <f t="shared" si="165"/>
        <v>1561.9999999999998</v>
      </c>
      <c r="L89" s="20">
        <v>242</v>
      </c>
      <c r="M89" s="21">
        <f t="shared" si="166"/>
        <v>668.8</v>
      </c>
      <c r="N89" s="19">
        <f t="shared" si="167"/>
        <v>1559.8000000000002</v>
      </c>
      <c r="O89" s="18"/>
      <c r="P89" s="19">
        <f t="shared" si="168"/>
        <v>4664</v>
      </c>
      <c r="Q89" s="19">
        <f t="shared" si="169"/>
        <v>1325.1999999999998</v>
      </c>
      <c r="R89" s="19">
        <f t="shared" si="170"/>
        <v>3363.8</v>
      </c>
      <c r="S89" s="19">
        <f t="shared" si="171"/>
        <v>20674.8</v>
      </c>
      <c r="T89" s="22">
        <v>111</v>
      </c>
    </row>
    <row r="90" spans="1:20" x14ac:dyDescent="0.2">
      <c r="A90" s="13">
        <v>80</v>
      </c>
      <c r="B90" s="8" t="s">
        <v>285</v>
      </c>
      <c r="C90" s="15" t="s">
        <v>97</v>
      </c>
      <c r="D90" s="16" t="s">
        <v>286</v>
      </c>
      <c r="E90" s="32" t="s">
        <v>316</v>
      </c>
      <c r="F90" s="17" t="s">
        <v>345</v>
      </c>
      <c r="G90" s="18">
        <v>32000</v>
      </c>
      <c r="H90" s="18">
        <v>0</v>
      </c>
      <c r="I90" s="19">
        <v>25</v>
      </c>
      <c r="J90" s="23">
        <f t="shared" ref="J90" si="172">(G90*2.87%)</f>
        <v>918.4</v>
      </c>
      <c r="K90" s="19">
        <f t="shared" ref="K90" si="173">(G90*7.1%)</f>
        <v>2272</v>
      </c>
      <c r="L90" s="20">
        <v>352</v>
      </c>
      <c r="M90" s="21">
        <f t="shared" ref="M90" si="174">(G90*3.04%)</f>
        <v>972.8</v>
      </c>
      <c r="N90" s="19">
        <f t="shared" ref="N90" si="175">(G90*7.09%)</f>
        <v>2268.8000000000002</v>
      </c>
      <c r="O90" s="18"/>
      <c r="P90" s="19">
        <f t="shared" ref="P90" si="176">SUM(J90+K90+L90+M90+N90+O90)</f>
        <v>6784</v>
      </c>
      <c r="Q90" s="19">
        <f t="shared" ref="Q90" si="177">SUM(H90+I90+J90+M90+O90)</f>
        <v>1916.1999999999998</v>
      </c>
      <c r="R90" s="19">
        <f t="shared" ref="R90" si="178">SUM(K90+L90+N90)</f>
        <v>4892.8</v>
      </c>
      <c r="S90" s="19">
        <f t="shared" ref="S90" si="179">SUM(G90-Q90)</f>
        <v>30083.8</v>
      </c>
      <c r="T90" s="22">
        <v>111</v>
      </c>
    </row>
    <row r="91" spans="1:20" x14ac:dyDescent="0.2">
      <c r="A91" s="13">
        <v>81</v>
      </c>
      <c r="B91" s="8" t="s">
        <v>320</v>
      </c>
      <c r="C91" s="15" t="s">
        <v>97</v>
      </c>
      <c r="D91" s="16" t="s">
        <v>23</v>
      </c>
      <c r="E91" s="32" t="s">
        <v>316</v>
      </c>
      <c r="F91" s="17" t="s">
        <v>345</v>
      </c>
      <c r="G91" s="18">
        <v>18500</v>
      </c>
      <c r="H91" s="18">
        <v>0</v>
      </c>
      <c r="I91" s="19">
        <v>25</v>
      </c>
      <c r="J91" s="23">
        <f t="shared" ref="J91:J102" si="180">(G91*2.87%)</f>
        <v>530.95000000000005</v>
      </c>
      <c r="K91" s="19">
        <f t="shared" ref="K91:K102" si="181">(G91*7.1%)</f>
        <v>1313.4999999999998</v>
      </c>
      <c r="L91" s="20">
        <v>203.5</v>
      </c>
      <c r="M91" s="21">
        <f t="shared" ref="M91:M102" si="182">(G91*3.04%)</f>
        <v>562.4</v>
      </c>
      <c r="N91" s="19">
        <f t="shared" ref="N91:N102" si="183">(G91*7.09%)</f>
        <v>1311.65</v>
      </c>
      <c r="O91" s="18"/>
      <c r="P91" s="19">
        <f t="shared" ref="P91:P102" si="184">SUM(J91+K91+L91+M91+N91+O91)</f>
        <v>3922</v>
      </c>
      <c r="Q91" s="19">
        <f t="shared" ref="Q91:Q102" si="185">SUM(H91+I91+J91+M91+O91)</f>
        <v>1118.3499999999999</v>
      </c>
      <c r="R91" s="19">
        <f t="shared" ref="R91:R102" si="186">SUM(K91+L91+N91)</f>
        <v>2828.6499999999996</v>
      </c>
      <c r="S91" s="19">
        <f t="shared" ref="S91:S102" si="187">SUM(G91-Q91)</f>
        <v>17381.650000000001</v>
      </c>
      <c r="T91" s="22">
        <v>111</v>
      </c>
    </row>
    <row r="92" spans="1:20" x14ac:dyDescent="0.2">
      <c r="A92" s="13">
        <v>82</v>
      </c>
      <c r="B92" s="8" t="s">
        <v>392</v>
      </c>
      <c r="C92" s="15" t="s">
        <v>97</v>
      </c>
      <c r="D92" s="16" t="s">
        <v>23</v>
      </c>
      <c r="E92" s="32" t="s">
        <v>316</v>
      </c>
      <c r="F92" s="17" t="s">
        <v>345</v>
      </c>
      <c r="G92" s="18">
        <v>16500</v>
      </c>
      <c r="H92" s="18">
        <v>0</v>
      </c>
      <c r="I92" s="19">
        <v>25</v>
      </c>
      <c r="J92" s="23">
        <f t="shared" si="180"/>
        <v>473.55</v>
      </c>
      <c r="K92" s="19">
        <f t="shared" si="181"/>
        <v>1171.5</v>
      </c>
      <c r="L92" s="20">
        <f>(G92*1.1%)</f>
        <v>181.50000000000003</v>
      </c>
      <c r="M92" s="21">
        <f t="shared" si="182"/>
        <v>501.6</v>
      </c>
      <c r="N92" s="19">
        <f t="shared" si="183"/>
        <v>1169.8500000000001</v>
      </c>
      <c r="O92" s="18"/>
      <c r="P92" s="19">
        <f t="shared" ref="P92" si="188">SUM(J92+K92+L92+M92+N92+O92)</f>
        <v>3498</v>
      </c>
      <c r="Q92" s="19">
        <f t="shared" ref="Q92" si="189">SUM(H92+I92+J92+M92+O92)</f>
        <v>1000.1500000000001</v>
      </c>
      <c r="R92" s="19">
        <f t="shared" ref="R92" si="190">SUM(K92+L92+N92)</f>
        <v>2522.8500000000004</v>
      </c>
      <c r="S92" s="19">
        <f t="shared" si="187"/>
        <v>15499.85</v>
      </c>
      <c r="T92" s="22">
        <v>111</v>
      </c>
    </row>
    <row r="93" spans="1:20" x14ac:dyDescent="0.2">
      <c r="A93" s="13">
        <v>83</v>
      </c>
      <c r="B93" s="8" t="s">
        <v>323</v>
      </c>
      <c r="C93" s="15" t="s">
        <v>97</v>
      </c>
      <c r="D93" s="16" t="s">
        <v>210</v>
      </c>
      <c r="E93" s="32" t="s">
        <v>316</v>
      </c>
      <c r="F93" s="17" t="s">
        <v>345</v>
      </c>
      <c r="G93" s="18">
        <v>34000</v>
      </c>
      <c r="H93" s="18">
        <v>0</v>
      </c>
      <c r="I93" s="19">
        <v>25</v>
      </c>
      <c r="J93" s="23">
        <f t="shared" si="180"/>
        <v>975.8</v>
      </c>
      <c r="K93" s="19">
        <f t="shared" si="181"/>
        <v>2414</v>
      </c>
      <c r="L93" s="20">
        <v>374</v>
      </c>
      <c r="M93" s="21">
        <f t="shared" si="182"/>
        <v>1033.5999999999999</v>
      </c>
      <c r="N93" s="19">
        <f t="shared" si="183"/>
        <v>2410.6000000000004</v>
      </c>
      <c r="O93" s="18"/>
      <c r="P93" s="19">
        <f t="shared" si="184"/>
        <v>7208</v>
      </c>
      <c r="Q93" s="19">
        <f t="shared" si="185"/>
        <v>2034.3999999999999</v>
      </c>
      <c r="R93" s="19">
        <f t="shared" si="186"/>
        <v>5198.6000000000004</v>
      </c>
      <c r="S93" s="19">
        <f t="shared" si="187"/>
        <v>31965.599999999999</v>
      </c>
      <c r="T93" s="22">
        <v>111</v>
      </c>
    </row>
    <row r="94" spans="1:20" x14ac:dyDescent="0.2">
      <c r="A94" s="13">
        <v>84</v>
      </c>
      <c r="B94" s="8" t="s">
        <v>376</v>
      </c>
      <c r="C94" s="15" t="s">
        <v>97</v>
      </c>
      <c r="D94" s="16" t="s">
        <v>210</v>
      </c>
      <c r="E94" s="32" t="s">
        <v>316</v>
      </c>
      <c r="F94" s="17" t="s">
        <v>345</v>
      </c>
      <c r="G94" s="18">
        <v>34000</v>
      </c>
      <c r="H94" s="18">
        <v>0</v>
      </c>
      <c r="I94" s="19">
        <v>25</v>
      </c>
      <c r="J94" s="23">
        <f t="shared" ref="J94" si="191">(G94*2.87%)</f>
        <v>975.8</v>
      </c>
      <c r="K94" s="19">
        <f t="shared" ref="K94" si="192">(G94*7.1%)</f>
        <v>2414</v>
      </c>
      <c r="L94" s="20">
        <v>374</v>
      </c>
      <c r="M94" s="21">
        <f t="shared" ref="M94" si="193">(G94*3.04%)</f>
        <v>1033.5999999999999</v>
      </c>
      <c r="N94" s="19">
        <f t="shared" ref="N94" si="194">(G94*7.09%)</f>
        <v>2410.6000000000004</v>
      </c>
      <c r="O94" s="18"/>
      <c r="P94" s="19">
        <f t="shared" ref="P94" si="195">SUM(J94+K94+L94+M94+N94+O94)</f>
        <v>7208</v>
      </c>
      <c r="Q94" s="19">
        <f t="shared" ref="Q94" si="196">SUM(H94+I94+J94+M94+O94)</f>
        <v>2034.3999999999999</v>
      </c>
      <c r="R94" s="19">
        <f t="shared" ref="R94" si="197">SUM(K94+L94+N94)</f>
        <v>5198.6000000000004</v>
      </c>
      <c r="S94" s="19">
        <f t="shared" ref="S94" si="198">SUM(G94-Q94)</f>
        <v>31965.599999999999</v>
      </c>
      <c r="T94" s="22">
        <v>111</v>
      </c>
    </row>
    <row r="95" spans="1:20" x14ac:dyDescent="0.2">
      <c r="A95" s="13">
        <v>85</v>
      </c>
      <c r="B95" s="8" t="s">
        <v>123</v>
      </c>
      <c r="C95" s="15" t="s">
        <v>97</v>
      </c>
      <c r="D95" s="16" t="s">
        <v>122</v>
      </c>
      <c r="E95" s="32" t="s">
        <v>315</v>
      </c>
      <c r="F95" s="17" t="s">
        <v>345</v>
      </c>
      <c r="G95" s="18">
        <v>23100</v>
      </c>
      <c r="H95" s="18">
        <v>0</v>
      </c>
      <c r="I95" s="19">
        <v>25</v>
      </c>
      <c r="J95" s="23">
        <f t="shared" ref="J95:J100" si="199">(G95*2.87%)</f>
        <v>662.97</v>
      </c>
      <c r="K95" s="19">
        <f t="shared" ref="K95:K100" si="200">(G95*7.1%)</f>
        <v>1640.1</v>
      </c>
      <c r="L95" s="20">
        <v>242</v>
      </c>
      <c r="M95" s="21">
        <f t="shared" ref="M95:M101" si="201">(G95*3.04%)</f>
        <v>702.24</v>
      </c>
      <c r="N95" s="19">
        <f t="shared" ref="N95:N101" si="202">(G95*7.09%)</f>
        <v>1637.7900000000002</v>
      </c>
      <c r="O95" s="18"/>
      <c r="P95" s="19">
        <f>SUM(J95+K95+L95+M95+N95+O95)</f>
        <v>4885.0999999999995</v>
      </c>
      <c r="Q95" s="19">
        <f>SUM(H95+I95+J95+M95+O95)</f>
        <v>1390.21</v>
      </c>
      <c r="R95" s="19">
        <f>SUM(K95+L95+N95)</f>
        <v>3519.8900000000003</v>
      </c>
      <c r="S95" s="19">
        <f>SUM(G95-Q95)</f>
        <v>21709.79</v>
      </c>
      <c r="T95" s="22">
        <v>111</v>
      </c>
    </row>
    <row r="96" spans="1:20" x14ac:dyDescent="0.2">
      <c r="A96" s="13">
        <v>86</v>
      </c>
      <c r="B96" s="8" t="s">
        <v>287</v>
      </c>
      <c r="C96" s="15" t="s">
        <v>97</v>
      </c>
      <c r="D96" s="16" t="s">
        <v>135</v>
      </c>
      <c r="E96" s="32" t="s">
        <v>315</v>
      </c>
      <c r="F96" s="17" t="s">
        <v>345</v>
      </c>
      <c r="G96" s="18">
        <v>20000</v>
      </c>
      <c r="H96" s="18">
        <v>0</v>
      </c>
      <c r="I96" s="19">
        <v>25</v>
      </c>
      <c r="J96" s="23">
        <f t="shared" si="199"/>
        <v>574</v>
      </c>
      <c r="K96" s="19">
        <f t="shared" si="200"/>
        <v>1419.9999999999998</v>
      </c>
      <c r="L96" s="20">
        <v>220</v>
      </c>
      <c r="M96" s="21">
        <f t="shared" si="201"/>
        <v>608</v>
      </c>
      <c r="N96" s="19">
        <f t="shared" si="202"/>
        <v>1418</v>
      </c>
      <c r="O96" s="18"/>
      <c r="P96" s="19">
        <f>SUM(J96+K96+L96+M96+N96+O96)</f>
        <v>4240</v>
      </c>
      <c r="Q96" s="19">
        <f>SUM(H96+I96+J96+M96+O96)</f>
        <v>1207</v>
      </c>
      <c r="R96" s="19">
        <f>SUM(K96+L96+N96)</f>
        <v>3058</v>
      </c>
      <c r="S96" s="19">
        <f>SUM(G96-Q96)</f>
        <v>18793</v>
      </c>
      <c r="T96" s="22">
        <v>111</v>
      </c>
    </row>
    <row r="97" spans="1:20" x14ac:dyDescent="0.2">
      <c r="A97" s="13">
        <v>87</v>
      </c>
      <c r="B97" s="8" t="s">
        <v>125</v>
      </c>
      <c r="C97" s="15" t="s">
        <v>97</v>
      </c>
      <c r="D97" s="16" t="s">
        <v>122</v>
      </c>
      <c r="E97" s="32" t="s">
        <v>315</v>
      </c>
      <c r="F97" s="17" t="s">
        <v>345</v>
      </c>
      <c r="G97" s="18">
        <v>16500</v>
      </c>
      <c r="H97" s="18">
        <v>0</v>
      </c>
      <c r="I97" s="19">
        <v>25</v>
      </c>
      <c r="J97" s="23">
        <f t="shared" si="199"/>
        <v>473.55</v>
      </c>
      <c r="K97" s="19">
        <f t="shared" si="200"/>
        <v>1171.5</v>
      </c>
      <c r="L97" s="20">
        <v>181.5</v>
      </c>
      <c r="M97" s="21">
        <f t="shared" si="201"/>
        <v>501.6</v>
      </c>
      <c r="N97" s="19">
        <f t="shared" si="202"/>
        <v>1169.8500000000001</v>
      </c>
      <c r="O97" s="18"/>
      <c r="P97" s="19">
        <f>SUM(J97+K97+L97+M97+N97+O97)</f>
        <v>3498</v>
      </c>
      <c r="Q97" s="19">
        <f>SUM(H97+I97+J97+M97+O97)</f>
        <v>1000.1500000000001</v>
      </c>
      <c r="R97" s="19">
        <f>SUM(K97+L97+N97)</f>
        <v>2522.8500000000004</v>
      </c>
      <c r="S97" s="19">
        <f>SUM(G97-Q97)</f>
        <v>15499.85</v>
      </c>
      <c r="T97" s="22">
        <v>111</v>
      </c>
    </row>
    <row r="98" spans="1:20" x14ac:dyDescent="0.2">
      <c r="A98" s="13">
        <v>88</v>
      </c>
      <c r="B98" s="8" t="s">
        <v>377</v>
      </c>
      <c r="C98" s="15" t="s">
        <v>97</v>
      </c>
      <c r="D98" s="16" t="s">
        <v>122</v>
      </c>
      <c r="E98" s="32" t="s">
        <v>316</v>
      </c>
      <c r="F98" s="17" t="s">
        <v>345</v>
      </c>
      <c r="G98" s="18">
        <v>23100</v>
      </c>
      <c r="H98" s="18">
        <v>0</v>
      </c>
      <c r="I98" s="19">
        <v>25</v>
      </c>
      <c r="J98" s="23">
        <f t="shared" si="199"/>
        <v>662.97</v>
      </c>
      <c r="K98" s="19">
        <f t="shared" si="200"/>
        <v>1640.1</v>
      </c>
      <c r="L98" s="20">
        <v>229.9</v>
      </c>
      <c r="M98" s="21">
        <f t="shared" ref="M98:M99" si="203">(G98*3.04%)</f>
        <v>702.24</v>
      </c>
      <c r="N98" s="19">
        <f t="shared" ref="N98:N99" si="204">(G98*7.09%)</f>
        <v>1637.7900000000002</v>
      </c>
      <c r="O98" s="18"/>
      <c r="P98" s="19">
        <f>SUM(J98+K98+L98+M98+N98+O98)</f>
        <v>4873</v>
      </c>
      <c r="Q98" s="19">
        <f>SUM(H98+I98+J98+M98+O98)</f>
        <v>1390.21</v>
      </c>
      <c r="R98" s="19">
        <f>SUM(K98+L98+N98)</f>
        <v>3507.79</v>
      </c>
      <c r="S98" s="19">
        <f>SUM(G98-Q98)</f>
        <v>21709.79</v>
      </c>
      <c r="T98" s="22">
        <v>111</v>
      </c>
    </row>
    <row r="99" spans="1:20" x14ac:dyDescent="0.2">
      <c r="A99" s="13">
        <v>89</v>
      </c>
      <c r="B99" s="8" t="s">
        <v>394</v>
      </c>
      <c r="C99" s="15" t="s">
        <v>97</v>
      </c>
      <c r="D99" s="16" t="s">
        <v>122</v>
      </c>
      <c r="E99" s="32" t="s">
        <v>315</v>
      </c>
      <c r="F99" s="17" t="s">
        <v>345</v>
      </c>
      <c r="G99" s="18">
        <v>19635</v>
      </c>
      <c r="H99" s="18">
        <v>0</v>
      </c>
      <c r="I99" s="19">
        <v>25</v>
      </c>
      <c r="J99" s="23">
        <f t="shared" si="199"/>
        <v>563.52449999999999</v>
      </c>
      <c r="K99" s="19">
        <f t="shared" si="200"/>
        <v>1394.0849999999998</v>
      </c>
      <c r="L99" s="20">
        <f>(G99*1.1%)</f>
        <v>215.98500000000001</v>
      </c>
      <c r="M99" s="21">
        <f t="shared" si="203"/>
        <v>596.904</v>
      </c>
      <c r="N99" s="19">
        <f t="shared" si="204"/>
        <v>1392.1215000000002</v>
      </c>
      <c r="O99" s="18"/>
      <c r="P99" s="19">
        <f t="shared" ref="P99" si="205">SUM(J99+K99+L99+M99+N99+O99)</f>
        <v>4162.62</v>
      </c>
      <c r="Q99" s="19">
        <f t="shared" ref="Q99" si="206">SUM(H99+I99+J99+M99+O99)</f>
        <v>1185.4285</v>
      </c>
      <c r="R99" s="19">
        <f t="shared" ref="R99" si="207">SUM(K99+L99+N99)</f>
        <v>3002.1914999999999</v>
      </c>
      <c r="S99" s="19">
        <f>SUM(G99-Q99)</f>
        <v>18449.571499999998</v>
      </c>
      <c r="T99" s="22">
        <v>111</v>
      </c>
    </row>
    <row r="100" spans="1:20" x14ac:dyDescent="0.2">
      <c r="A100" s="13">
        <v>90</v>
      </c>
      <c r="B100" s="8" t="s">
        <v>304</v>
      </c>
      <c r="C100" s="15" t="s">
        <v>97</v>
      </c>
      <c r="D100" s="16" t="s">
        <v>259</v>
      </c>
      <c r="E100" s="32" t="s">
        <v>316</v>
      </c>
      <c r="F100" s="17" t="s">
        <v>345</v>
      </c>
      <c r="G100" s="18">
        <v>30000</v>
      </c>
      <c r="H100" s="18">
        <v>0</v>
      </c>
      <c r="I100" s="19">
        <v>25</v>
      </c>
      <c r="J100" s="23">
        <f t="shared" si="199"/>
        <v>861</v>
      </c>
      <c r="K100" s="19">
        <f t="shared" si="200"/>
        <v>2130</v>
      </c>
      <c r="L100" s="20">
        <v>330</v>
      </c>
      <c r="M100" s="21">
        <f t="shared" si="201"/>
        <v>912</v>
      </c>
      <c r="N100" s="19">
        <f t="shared" si="202"/>
        <v>2127</v>
      </c>
      <c r="O100" s="18"/>
      <c r="P100" s="19">
        <f t="shared" ref="P100:P101" si="208">SUM(J100+K100+L100+M100+N100+O100)</f>
        <v>6360</v>
      </c>
      <c r="Q100" s="19">
        <f t="shared" ref="Q100:Q101" si="209">SUM(H100+I100+J100+M100+O100)</f>
        <v>1798</v>
      </c>
      <c r="R100" s="19">
        <f t="shared" ref="R100:R101" si="210">SUM(K100+L100+N100)</f>
        <v>4587</v>
      </c>
      <c r="S100" s="19">
        <f t="shared" ref="S100:S101" si="211">SUM(G100-Q100)</f>
        <v>28202</v>
      </c>
      <c r="T100" s="22">
        <v>111</v>
      </c>
    </row>
    <row r="101" spans="1:20" x14ac:dyDescent="0.2">
      <c r="A101" s="13">
        <v>91</v>
      </c>
      <c r="B101" s="8" t="s">
        <v>329</v>
      </c>
      <c r="C101" s="15" t="s">
        <v>97</v>
      </c>
      <c r="D101" s="16" t="s">
        <v>135</v>
      </c>
      <c r="E101" s="32" t="s">
        <v>315</v>
      </c>
      <c r="F101" s="17" t="s">
        <v>345</v>
      </c>
      <c r="G101" s="18">
        <v>19635</v>
      </c>
      <c r="H101" s="18">
        <v>0</v>
      </c>
      <c r="I101" s="19">
        <v>25</v>
      </c>
      <c r="J101" s="23">
        <f t="shared" ref="J101" si="212">(G101*2.87%)</f>
        <v>563.52449999999999</v>
      </c>
      <c r="K101" s="19">
        <f t="shared" ref="K101" si="213">(G101*7.1%)</f>
        <v>1394.0849999999998</v>
      </c>
      <c r="L101" s="20">
        <v>215.98</v>
      </c>
      <c r="M101" s="21">
        <f t="shared" si="201"/>
        <v>596.904</v>
      </c>
      <c r="N101" s="19">
        <f t="shared" si="202"/>
        <v>1392.1215000000002</v>
      </c>
      <c r="O101" s="18"/>
      <c r="P101" s="19">
        <f t="shared" si="208"/>
        <v>4162.6149999999998</v>
      </c>
      <c r="Q101" s="19">
        <f t="shared" si="209"/>
        <v>1185.4285</v>
      </c>
      <c r="R101" s="19">
        <f t="shared" si="210"/>
        <v>3002.1864999999998</v>
      </c>
      <c r="S101" s="19">
        <f t="shared" si="211"/>
        <v>18449.571499999998</v>
      </c>
      <c r="T101" s="22">
        <v>111</v>
      </c>
    </row>
    <row r="102" spans="1:20" x14ac:dyDescent="0.2">
      <c r="A102" s="13">
        <v>92</v>
      </c>
      <c r="B102" s="8" t="s">
        <v>327</v>
      </c>
      <c r="C102" s="15" t="s">
        <v>97</v>
      </c>
      <c r="D102" s="16" t="s">
        <v>326</v>
      </c>
      <c r="E102" s="32" t="s">
        <v>316</v>
      </c>
      <c r="F102" s="17" t="s">
        <v>345</v>
      </c>
      <c r="G102" s="18">
        <v>18500</v>
      </c>
      <c r="H102" s="18">
        <v>0</v>
      </c>
      <c r="I102" s="19">
        <v>25</v>
      </c>
      <c r="J102" s="23">
        <f t="shared" si="180"/>
        <v>530.95000000000005</v>
      </c>
      <c r="K102" s="19">
        <f t="shared" si="181"/>
        <v>1313.4999999999998</v>
      </c>
      <c r="L102" s="20">
        <v>203.5</v>
      </c>
      <c r="M102" s="21">
        <f t="shared" si="182"/>
        <v>562.4</v>
      </c>
      <c r="N102" s="19">
        <f t="shared" si="183"/>
        <v>1311.65</v>
      </c>
      <c r="O102" s="18"/>
      <c r="P102" s="19">
        <f t="shared" si="184"/>
        <v>3922</v>
      </c>
      <c r="Q102" s="19">
        <f t="shared" si="185"/>
        <v>1118.3499999999999</v>
      </c>
      <c r="R102" s="19">
        <f t="shared" si="186"/>
        <v>2828.6499999999996</v>
      </c>
      <c r="S102" s="19">
        <f t="shared" si="187"/>
        <v>17381.650000000001</v>
      </c>
      <c r="T102" s="22">
        <v>111</v>
      </c>
    </row>
    <row r="103" spans="1:20" x14ac:dyDescent="0.2">
      <c r="A103" s="13">
        <v>93</v>
      </c>
      <c r="B103" s="14" t="s">
        <v>102</v>
      </c>
      <c r="C103" s="15" t="s">
        <v>103</v>
      </c>
      <c r="D103" s="16" t="s">
        <v>184</v>
      </c>
      <c r="E103" s="32" t="s">
        <v>316</v>
      </c>
      <c r="F103" s="17" t="s">
        <v>344</v>
      </c>
      <c r="G103" s="18">
        <v>45000</v>
      </c>
      <c r="H103" s="18">
        <v>1148.33</v>
      </c>
      <c r="I103" s="19">
        <v>25</v>
      </c>
      <c r="J103" s="23">
        <f t="shared" si="113"/>
        <v>1291.5</v>
      </c>
      <c r="K103" s="19">
        <f t="shared" si="114"/>
        <v>3194.9999999999995</v>
      </c>
      <c r="L103" s="20">
        <v>495</v>
      </c>
      <c r="M103" s="21">
        <f t="shared" si="115"/>
        <v>1368</v>
      </c>
      <c r="N103" s="19">
        <f t="shared" si="116"/>
        <v>3190.5</v>
      </c>
      <c r="O103" s="18"/>
      <c r="P103" s="19">
        <f t="shared" si="117"/>
        <v>9540</v>
      </c>
      <c r="Q103" s="19">
        <f t="shared" si="118"/>
        <v>3832.83</v>
      </c>
      <c r="R103" s="19">
        <f t="shared" si="119"/>
        <v>6880.5</v>
      </c>
      <c r="S103" s="19">
        <f t="shared" si="120"/>
        <v>41167.17</v>
      </c>
      <c r="T103" s="22">
        <v>111</v>
      </c>
    </row>
    <row r="104" spans="1:20" x14ac:dyDescent="0.2">
      <c r="A104" s="13">
        <v>94</v>
      </c>
      <c r="B104" s="8" t="s">
        <v>106</v>
      </c>
      <c r="C104" s="15" t="s">
        <v>103</v>
      </c>
      <c r="D104" s="16" t="s">
        <v>105</v>
      </c>
      <c r="E104" s="32" t="s">
        <v>316</v>
      </c>
      <c r="F104" s="17" t="s">
        <v>343</v>
      </c>
      <c r="G104" s="18">
        <v>25000</v>
      </c>
      <c r="H104" s="18">
        <v>0</v>
      </c>
      <c r="I104" s="19">
        <v>25</v>
      </c>
      <c r="J104" s="23">
        <f t="shared" si="113"/>
        <v>717.5</v>
      </c>
      <c r="K104" s="19">
        <f t="shared" si="114"/>
        <v>1774.9999999999998</v>
      </c>
      <c r="L104" s="20">
        <v>254.1</v>
      </c>
      <c r="M104" s="21">
        <f t="shared" si="115"/>
        <v>760</v>
      </c>
      <c r="N104" s="19">
        <f t="shared" si="116"/>
        <v>1772.5000000000002</v>
      </c>
      <c r="O104" s="18"/>
      <c r="P104" s="19">
        <f t="shared" si="117"/>
        <v>5279.1</v>
      </c>
      <c r="Q104" s="19">
        <f t="shared" si="118"/>
        <v>1502.5</v>
      </c>
      <c r="R104" s="19">
        <f t="shared" si="119"/>
        <v>3801.6</v>
      </c>
      <c r="S104" s="19">
        <f t="shared" si="120"/>
        <v>23497.5</v>
      </c>
      <c r="T104" s="22">
        <v>111</v>
      </c>
    </row>
    <row r="105" spans="1:20" x14ac:dyDescent="0.2">
      <c r="A105" s="13">
        <v>95</v>
      </c>
      <c r="B105" s="8" t="s">
        <v>289</v>
      </c>
      <c r="C105" s="15" t="s">
        <v>103</v>
      </c>
      <c r="D105" s="16" t="s">
        <v>105</v>
      </c>
      <c r="E105" s="32" t="s">
        <v>316</v>
      </c>
      <c r="F105" s="17" t="s">
        <v>343</v>
      </c>
      <c r="G105" s="18">
        <v>29400</v>
      </c>
      <c r="H105" s="18">
        <v>0</v>
      </c>
      <c r="I105" s="19">
        <v>25</v>
      </c>
      <c r="J105" s="23">
        <f t="shared" ref="J105" si="214">(G105*2.87%)</f>
        <v>843.78</v>
      </c>
      <c r="K105" s="19">
        <f t="shared" ref="K105" si="215">(G105*7.1%)</f>
        <v>2087.3999999999996</v>
      </c>
      <c r="L105" s="20">
        <v>323.39999999999998</v>
      </c>
      <c r="M105" s="21">
        <f t="shared" ref="M105" si="216">(G105*3.04%)</f>
        <v>893.76</v>
      </c>
      <c r="N105" s="19">
        <f t="shared" ref="N105" si="217">(G105*7.09%)</f>
        <v>2084.46</v>
      </c>
      <c r="O105" s="18"/>
      <c r="P105" s="19">
        <f t="shared" ref="P105" si="218">SUM(J105+K105+L105+M105+N105+O105)</f>
        <v>6232.7999999999993</v>
      </c>
      <c r="Q105" s="19">
        <f t="shared" ref="Q105" si="219">SUM(H105+I105+J105+M105+O105)</f>
        <v>1762.54</v>
      </c>
      <c r="R105" s="19">
        <f t="shared" ref="R105" si="220">SUM(K105+L105+N105)</f>
        <v>4495.26</v>
      </c>
      <c r="S105" s="19">
        <f t="shared" ref="S105" si="221">SUM(G105-Q105)</f>
        <v>27637.46</v>
      </c>
      <c r="T105" s="22">
        <v>111</v>
      </c>
    </row>
    <row r="106" spans="1:20" x14ac:dyDescent="0.2">
      <c r="A106" s="13">
        <v>96</v>
      </c>
      <c r="B106" s="14" t="s">
        <v>107</v>
      </c>
      <c r="C106" s="15" t="s">
        <v>108</v>
      </c>
      <c r="D106" s="16" t="s">
        <v>109</v>
      </c>
      <c r="E106" s="32" t="s">
        <v>316</v>
      </c>
      <c r="F106" s="17" t="s">
        <v>344</v>
      </c>
      <c r="G106" s="18">
        <v>65000</v>
      </c>
      <c r="H106" s="18">
        <v>4110.1000000000004</v>
      </c>
      <c r="I106" s="19">
        <v>25</v>
      </c>
      <c r="J106" s="23">
        <f t="shared" si="113"/>
        <v>1865.5</v>
      </c>
      <c r="K106" s="19">
        <f t="shared" si="114"/>
        <v>4615</v>
      </c>
      <c r="L106" s="20">
        <v>593.21</v>
      </c>
      <c r="M106" s="21">
        <f t="shared" si="115"/>
        <v>1976</v>
      </c>
      <c r="N106" s="19">
        <f t="shared" si="116"/>
        <v>4608.5</v>
      </c>
      <c r="O106" s="18">
        <v>1577.45</v>
      </c>
      <c r="P106" s="19">
        <f t="shared" si="117"/>
        <v>15235.66</v>
      </c>
      <c r="Q106" s="19">
        <f t="shared" si="118"/>
        <v>9554.0500000000011</v>
      </c>
      <c r="R106" s="19">
        <f t="shared" si="119"/>
        <v>9816.7099999999991</v>
      </c>
      <c r="S106" s="19">
        <f t="shared" si="120"/>
        <v>55445.95</v>
      </c>
      <c r="T106" s="22">
        <v>111</v>
      </c>
    </row>
    <row r="107" spans="1:20" x14ac:dyDescent="0.2">
      <c r="A107" s="13">
        <v>97</v>
      </c>
      <c r="B107" s="8" t="s">
        <v>110</v>
      </c>
      <c r="C107" s="15" t="s">
        <v>108</v>
      </c>
      <c r="D107" s="16" t="s">
        <v>224</v>
      </c>
      <c r="E107" s="32" t="s">
        <v>316</v>
      </c>
      <c r="F107" s="17" t="s">
        <v>343</v>
      </c>
      <c r="G107" s="18">
        <v>30975</v>
      </c>
      <c r="H107" s="18">
        <v>0</v>
      </c>
      <c r="I107" s="19">
        <v>25</v>
      </c>
      <c r="J107" s="23">
        <f t="shared" si="113"/>
        <v>888.98249999999996</v>
      </c>
      <c r="K107" s="19">
        <f t="shared" si="114"/>
        <v>2199.2249999999999</v>
      </c>
      <c r="L107" s="20">
        <v>340.73</v>
      </c>
      <c r="M107" s="21">
        <f t="shared" si="115"/>
        <v>941.64</v>
      </c>
      <c r="N107" s="19">
        <f t="shared" si="116"/>
        <v>2196.1275000000001</v>
      </c>
      <c r="O107" s="18"/>
      <c r="P107" s="19">
        <f t="shared" si="117"/>
        <v>6566.7049999999999</v>
      </c>
      <c r="Q107" s="19">
        <f t="shared" si="118"/>
        <v>1855.6224999999999</v>
      </c>
      <c r="R107" s="19">
        <f t="shared" si="119"/>
        <v>4736.0825000000004</v>
      </c>
      <c r="S107" s="19">
        <f t="shared" si="120"/>
        <v>29119.377499999999</v>
      </c>
      <c r="T107" s="22">
        <v>111</v>
      </c>
    </row>
    <row r="108" spans="1:20" x14ac:dyDescent="0.2">
      <c r="A108" s="13">
        <v>98</v>
      </c>
      <c r="B108" s="14" t="s">
        <v>385</v>
      </c>
      <c r="C108" s="15" t="s">
        <v>108</v>
      </c>
      <c r="D108" s="14" t="s">
        <v>259</v>
      </c>
      <c r="E108" s="32" t="s">
        <v>315</v>
      </c>
      <c r="F108" s="17" t="s">
        <v>202</v>
      </c>
      <c r="G108" s="18">
        <v>28665</v>
      </c>
      <c r="H108" s="18">
        <v>0</v>
      </c>
      <c r="I108" s="19">
        <v>25</v>
      </c>
      <c r="J108" s="23">
        <f t="shared" ref="J108" si="222">(G108*2.87%)</f>
        <v>822.68550000000005</v>
      </c>
      <c r="K108" s="19">
        <f t="shared" ref="K108" si="223">(G108*7.1%)</f>
        <v>2035.2149999999999</v>
      </c>
      <c r="L108" s="20">
        <v>300.3</v>
      </c>
      <c r="M108" s="21">
        <f t="shared" ref="M108" si="224">(G108*3.04%)</f>
        <v>871.41600000000005</v>
      </c>
      <c r="N108" s="19">
        <f t="shared" ref="N108" si="225">(G108*7.09%)</f>
        <v>2032.3485000000001</v>
      </c>
      <c r="O108" s="18"/>
      <c r="P108" s="19">
        <f t="shared" ref="P108" si="226">SUM(J108+K108+L108+M108+N108+O108)</f>
        <v>6061.9650000000001</v>
      </c>
      <c r="Q108" s="19">
        <f t="shared" ref="Q108" si="227">SUM(H108+I108+J108+M108+O108)</f>
        <v>1719.1015000000002</v>
      </c>
      <c r="R108" s="19">
        <f t="shared" ref="R108" si="228">SUM(K108+L108+N108)</f>
        <v>4367.8634999999995</v>
      </c>
      <c r="S108" s="19">
        <f t="shared" ref="S108" si="229">SUM(G108-Q108)</f>
        <v>26945.898499999999</v>
      </c>
      <c r="T108" s="22">
        <v>111</v>
      </c>
    </row>
    <row r="109" spans="1:20" x14ac:dyDescent="0.2">
      <c r="A109" s="13">
        <v>99</v>
      </c>
      <c r="B109" s="8" t="s">
        <v>114</v>
      </c>
      <c r="C109" s="15" t="s">
        <v>112</v>
      </c>
      <c r="D109" s="16" t="s">
        <v>210</v>
      </c>
      <c r="E109" s="32" t="s">
        <v>316</v>
      </c>
      <c r="F109" s="17" t="s">
        <v>343</v>
      </c>
      <c r="G109" s="18">
        <v>14667.4</v>
      </c>
      <c r="H109" s="18">
        <v>0</v>
      </c>
      <c r="I109" s="19">
        <v>25</v>
      </c>
      <c r="J109" s="23">
        <f>(G109*2.87%)</f>
        <v>420.95438000000001</v>
      </c>
      <c r="K109" s="19">
        <f>(G109*7.1%)</f>
        <v>1041.3853999999999</v>
      </c>
      <c r="L109" s="20">
        <v>161.34</v>
      </c>
      <c r="M109" s="21">
        <f>(G109*3.04%)</f>
        <v>445.88896</v>
      </c>
      <c r="N109" s="19">
        <f>(G109*7.09%)</f>
        <v>1039.91866</v>
      </c>
      <c r="O109" s="18"/>
      <c r="P109" s="19">
        <f>SUM(J109+K109+L109+M109+N109+O109)</f>
        <v>3109.4874</v>
      </c>
      <c r="Q109" s="19">
        <f>SUM(H109+I109+J109+M109+O109)</f>
        <v>891.84334000000001</v>
      </c>
      <c r="R109" s="19">
        <f>SUM(K109+L109+N109)</f>
        <v>2242.6440599999996</v>
      </c>
      <c r="S109" s="19">
        <f>SUM(G109-Q109)</f>
        <v>13775.55666</v>
      </c>
      <c r="T109" s="22">
        <v>111</v>
      </c>
    </row>
    <row r="110" spans="1:20" x14ac:dyDescent="0.2">
      <c r="A110" s="13">
        <v>100</v>
      </c>
      <c r="B110" s="8" t="s">
        <v>261</v>
      </c>
      <c r="C110" s="15" t="s">
        <v>112</v>
      </c>
      <c r="D110" s="16" t="s">
        <v>262</v>
      </c>
      <c r="E110" s="32" t="s">
        <v>316</v>
      </c>
      <c r="F110" s="17" t="s">
        <v>345</v>
      </c>
      <c r="G110" s="18">
        <v>25000</v>
      </c>
      <c r="H110" s="18">
        <v>0</v>
      </c>
      <c r="I110" s="19">
        <v>25</v>
      </c>
      <c r="J110" s="23">
        <f>(G110*2.87%)</f>
        <v>717.5</v>
      </c>
      <c r="K110" s="19">
        <f>(G110*7.1%)</f>
        <v>1774.9999999999998</v>
      </c>
      <c r="L110" s="20">
        <v>275</v>
      </c>
      <c r="M110" s="21">
        <f>(G110*3.04%)</f>
        <v>760</v>
      </c>
      <c r="N110" s="19">
        <f>(G110*7.09%)</f>
        <v>1772.5000000000002</v>
      </c>
      <c r="O110" s="18"/>
      <c r="P110" s="19">
        <f>SUM(J110+K110+L110+M110+N110+O110)</f>
        <v>5300</v>
      </c>
      <c r="Q110" s="19">
        <f>SUM(H110+I110+J110+M110+O110)</f>
        <v>1502.5</v>
      </c>
      <c r="R110" s="19">
        <f>SUM(K110+L110+N110)</f>
        <v>3822.5</v>
      </c>
      <c r="S110" s="19">
        <f>SUM(G110-Q110)</f>
        <v>23497.5</v>
      </c>
      <c r="T110" s="22">
        <v>111</v>
      </c>
    </row>
    <row r="111" spans="1:20" x14ac:dyDescent="0.2">
      <c r="A111" s="13">
        <v>101</v>
      </c>
      <c r="B111" s="8" t="s">
        <v>290</v>
      </c>
      <c r="C111" s="15" t="s">
        <v>112</v>
      </c>
      <c r="D111" s="16" t="s">
        <v>262</v>
      </c>
      <c r="E111" s="32" t="s">
        <v>316</v>
      </c>
      <c r="F111" s="17" t="s">
        <v>345</v>
      </c>
      <c r="G111" s="18">
        <v>31500</v>
      </c>
      <c r="H111" s="18">
        <v>0</v>
      </c>
      <c r="I111" s="19">
        <v>25</v>
      </c>
      <c r="J111" s="23">
        <f t="shared" ref="J111" si="230">(G111*2.87%)</f>
        <v>904.05</v>
      </c>
      <c r="K111" s="19">
        <f t="shared" ref="K111" si="231">(G111*7.1%)</f>
        <v>2236.5</v>
      </c>
      <c r="L111" s="20">
        <v>346.5</v>
      </c>
      <c r="M111" s="21">
        <f t="shared" ref="M111" si="232">(G111*3.04%)</f>
        <v>957.6</v>
      </c>
      <c r="N111" s="19">
        <f t="shared" ref="N111" si="233">(G111*7.09%)</f>
        <v>2233.3500000000004</v>
      </c>
      <c r="O111" s="18"/>
      <c r="P111" s="19">
        <f t="shared" ref="P111" si="234">SUM(J111+K111+L111+M111+N111+O111)</f>
        <v>6678.0000000000009</v>
      </c>
      <c r="Q111" s="19">
        <f t="shared" ref="Q111" si="235">SUM(H111+I111+J111+M111+O111)</f>
        <v>1886.65</v>
      </c>
      <c r="R111" s="19">
        <f t="shared" ref="R111" si="236">SUM(K111+L111+N111)</f>
        <v>4816.3500000000004</v>
      </c>
      <c r="S111" s="19">
        <f t="shared" ref="S111" si="237">SUM(G111-Q111)</f>
        <v>29613.35</v>
      </c>
      <c r="T111" s="22">
        <v>111</v>
      </c>
    </row>
    <row r="112" spans="1:20" x14ac:dyDescent="0.2">
      <c r="A112" s="13">
        <v>102</v>
      </c>
      <c r="B112" s="8" t="s">
        <v>279</v>
      </c>
      <c r="C112" s="15" t="s">
        <v>112</v>
      </c>
      <c r="D112" s="16" t="s">
        <v>262</v>
      </c>
      <c r="E112" s="32" t="s">
        <v>315</v>
      </c>
      <c r="F112" s="17" t="s">
        <v>202</v>
      </c>
      <c r="G112" s="18">
        <v>25000</v>
      </c>
      <c r="H112" s="18">
        <v>0</v>
      </c>
      <c r="I112" s="19">
        <v>25</v>
      </c>
      <c r="J112" s="23">
        <f>(G112*2.87%)</f>
        <v>717.5</v>
      </c>
      <c r="K112" s="19">
        <f>(G112*7.1%)</f>
        <v>1774.9999999999998</v>
      </c>
      <c r="L112" s="20">
        <v>275</v>
      </c>
      <c r="M112" s="21">
        <f>(G112*3.04%)</f>
        <v>760</v>
      </c>
      <c r="N112" s="19">
        <f>(G112*7.09%)</f>
        <v>1772.5000000000002</v>
      </c>
      <c r="O112" s="18"/>
      <c r="P112" s="19">
        <f>SUM(J112+K112+L112+M112+N112+O112)</f>
        <v>5300</v>
      </c>
      <c r="Q112" s="19">
        <f>SUM(H112+I112+J112+M112+O112)</f>
        <v>1502.5</v>
      </c>
      <c r="R112" s="19">
        <f>SUM(K112+L112+N112)</f>
        <v>3822.5</v>
      </c>
      <c r="S112" s="19">
        <f>SUM(G112-Q112)</f>
        <v>23497.5</v>
      </c>
      <c r="T112" s="22">
        <v>111</v>
      </c>
    </row>
    <row r="113" spans="1:20" x14ac:dyDescent="0.2">
      <c r="A113" s="13">
        <v>103</v>
      </c>
      <c r="B113" s="8" t="s">
        <v>361</v>
      </c>
      <c r="C113" s="15" t="s">
        <v>112</v>
      </c>
      <c r="D113" s="16" t="s">
        <v>262</v>
      </c>
      <c r="E113" s="32" t="s">
        <v>316</v>
      </c>
      <c r="F113" s="17" t="s">
        <v>202</v>
      </c>
      <c r="G113" s="18">
        <v>25000</v>
      </c>
      <c r="H113" s="18">
        <v>0</v>
      </c>
      <c r="I113" s="19">
        <v>25</v>
      </c>
      <c r="J113" s="23">
        <f>(G113*2.87%)</f>
        <v>717.5</v>
      </c>
      <c r="K113" s="19">
        <f>(G113*7.1%)</f>
        <v>1774.9999999999998</v>
      </c>
      <c r="L113" s="20">
        <v>275</v>
      </c>
      <c r="M113" s="21">
        <f>(G113*3.04%)</f>
        <v>760</v>
      </c>
      <c r="N113" s="19">
        <f>(G113*7.09%)</f>
        <v>1772.5000000000002</v>
      </c>
      <c r="O113" s="18"/>
      <c r="P113" s="19">
        <f>SUM(J113+K113+L113+M113+N113+O113)</f>
        <v>5300</v>
      </c>
      <c r="Q113" s="19">
        <f>SUM(H113+I113+J113+M113+O113)</f>
        <v>1502.5</v>
      </c>
      <c r="R113" s="19">
        <f>SUM(K113+L113+N113)</f>
        <v>3822.5</v>
      </c>
      <c r="S113" s="19">
        <f>SUM(G113-Q113)</f>
        <v>23497.5</v>
      </c>
      <c r="T113" s="22">
        <v>111</v>
      </c>
    </row>
    <row r="114" spans="1:20" x14ac:dyDescent="0.2">
      <c r="A114" s="13">
        <v>104</v>
      </c>
      <c r="B114" s="8" t="s">
        <v>379</v>
      </c>
      <c r="C114" s="15" t="s">
        <v>112</v>
      </c>
      <c r="D114" s="16" t="s">
        <v>262</v>
      </c>
      <c r="E114" s="32" t="s">
        <v>316</v>
      </c>
      <c r="F114" s="17" t="s">
        <v>202</v>
      </c>
      <c r="G114" s="18">
        <v>22000</v>
      </c>
      <c r="H114" s="18">
        <v>0</v>
      </c>
      <c r="I114" s="19">
        <v>25</v>
      </c>
      <c r="J114" s="23">
        <f t="shared" ref="J114" si="238">(G114*2.87%)</f>
        <v>631.4</v>
      </c>
      <c r="K114" s="19">
        <f t="shared" ref="K114" si="239">(G114*7.1%)</f>
        <v>1561.9999999999998</v>
      </c>
      <c r="L114" s="20">
        <v>242</v>
      </c>
      <c r="M114" s="21">
        <f t="shared" ref="M114" si="240">(G114*3.04%)</f>
        <v>668.8</v>
      </c>
      <c r="N114" s="19">
        <f t="shared" ref="N114" si="241">(G114*7.09%)</f>
        <v>1559.8000000000002</v>
      </c>
      <c r="O114" s="18"/>
      <c r="P114" s="19">
        <f t="shared" ref="P114" si="242">SUM(J114+K114+L114+M114+N114+O114)</f>
        <v>4664</v>
      </c>
      <c r="Q114" s="19">
        <f t="shared" ref="Q114" si="243">SUM(H114+I114+J114+M114+O114)</f>
        <v>1325.1999999999998</v>
      </c>
      <c r="R114" s="19">
        <f t="shared" ref="R114" si="244">SUM(K114+L114+N114)</f>
        <v>3363.8</v>
      </c>
      <c r="S114" s="19">
        <f t="shared" ref="S114" si="245">SUM(G114-Q114)</f>
        <v>20674.8</v>
      </c>
      <c r="T114" s="22">
        <v>111</v>
      </c>
    </row>
    <row r="115" spans="1:20" x14ac:dyDescent="0.2">
      <c r="A115" s="13">
        <v>105</v>
      </c>
      <c r="B115" s="8" t="s">
        <v>113</v>
      </c>
      <c r="C115" s="15" t="s">
        <v>112</v>
      </c>
      <c r="D115" s="16" t="s">
        <v>262</v>
      </c>
      <c r="E115" s="32" t="s">
        <v>316</v>
      </c>
      <c r="F115" s="17" t="s">
        <v>345</v>
      </c>
      <c r="G115" s="18">
        <v>28665</v>
      </c>
      <c r="H115" s="18">
        <v>0</v>
      </c>
      <c r="I115" s="19">
        <v>25</v>
      </c>
      <c r="J115" s="23">
        <f t="shared" si="113"/>
        <v>822.68550000000005</v>
      </c>
      <c r="K115" s="19">
        <f t="shared" si="114"/>
        <v>2035.2149999999999</v>
      </c>
      <c r="L115" s="20">
        <v>242</v>
      </c>
      <c r="M115" s="21">
        <f t="shared" si="115"/>
        <v>871.41600000000005</v>
      </c>
      <c r="N115" s="19">
        <f t="shared" si="116"/>
        <v>2032.3485000000001</v>
      </c>
      <c r="O115" s="18"/>
      <c r="P115" s="19">
        <f t="shared" si="117"/>
        <v>6003.665</v>
      </c>
      <c r="Q115" s="19">
        <f t="shared" si="118"/>
        <v>1719.1015000000002</v>
      </c>
      <c r="R115" s="19">
        <f t="shared" si="119"/>
        <v>4309.5635000000002</v>
      </c>
      <c r="S115" s="19">
        <f t="shared" si="120"/>
        <v>26945.898499999999</v>
      </c>
      <c r="T115" s="22">
        <v>111</v>
      </c>
    </row>
    <row r="116" spans="1:20" x14ac:dyDescent="0.2">
      <c r="A116" s="13">
        <v>106</v>
      </c>
      <c r="B116" s="8" t="s">
        <v>330</v>
      </c>
      <c r="C116" s="15" t="s">
        <v>112</v>
      </c>
      <c r="D116" s="16" t="s">
        <v>322</v>
      </c>
      <c r="E116" s="32" t="s">
        <v>316</v>
      </c>
      <c r="F116" s="17" t="s">
        <v>345</v>
      </c>
      <c r="G116" s="18">
        <v>23100</v>
      </c>
      <c r="H116" s="18">
        <v>0</v>
      </c>
      <c r="I116" s="19">
        <v>25</v>
      </c>
      <c r="J116" s="23">
        <f t="shared" ref="J116:J117" si="246">(G116*2.87%)</f>
        <v>662.97</v>
      </c>
      <c r="K116" s="19">
        <f t="shared" ref="K116:K117" si="247">(G116*7.1%)</f>
        <v>1640.1</v>
      </c>
      <c r="L116" s="20">
        <v>215.99</v>
      </c>
      <c r="M116" s="21">
        <f>(G116*3.04%)</f>
        <v>702.24</v>
      </c>
      <c r="N116" s="19">
        <f>(G116*7.09%)</f>
        <v>1637.7900000000002</v>
      </c>
      <c r="O116" s="18"/>
      <c r="P116" s="19">
        <f>SUM(J116+K116+L116+M116+N116+O116)</f>
        <v>4859.0899999999992</v>
      </c>
      <c r="Q116" s="19">
        <f>SUM(H116+I116+J116+M116+O116)</f>
        <v>1390.21</v>
      </c>
      <c r="R116" s="19">
        <f>SUM(K116+L116+N116)</f>
        <v>3493.88</v>
      </c>
      <c r="S116" s="19">
        <f>SUM(G116-Q116)</f>
        <v>21709.79</v>
      </c>
      <c r="T116" s="22">
        <v>111</v>
      </c>
    </row>
    <row r="117" spans="1:20" x14ac:dyDescent="0.2">
      <c r="A117" s="13">
        <v>107</v>
      </c>
      <c r="B117" s="8" t="s">
        <v>353</v>
      </c>
      <c r="C117" s="15" t="s">
        <v>112</v>
      </c>
      <c r="D117" s="16" t="s">
        <v>322</v>
      </c>
      <c r="E117" s="32" t="s">
        <v>316</v>
      </c>
      <c r="F117" s="17" t="s">
        <v>345</v>
      </c>
      <c r="G117" s="18">
        <v>22000</v>
      </c>
      <c r="H117" s="18">
        <v>0</v>
      </c>
      <c r="I117" s="19">
        <v>25</v>
      </c>
      <c r="J117" s="23">
        <f t="shared" si="246"/>
        <v>631.4</v>
      </c>
      <c r="K117" s="19">
        <f t="shared" si="247"/>
        <v>1561.9999999999998</v>
      </c>
      <c r="L117" s="20">
        <v>242</v>
      </c>
      <c r="M117" s="21">
        <f t="shared" ref="M117" si="248">(G117*3.04%)</f>
        <v>668.8</v>
      </c>
      <c r="N117" s="19">
        <f t="shared" ref="N117" si="249">(G117*7.09%)</f>
        <v>1559.8000000000002</v>
      </c>
      <c r="O117" s="18"/>
      <c r="P117" s="19">
        <f t="shared" ref="P117" si="250">SUM(J117+K117+L117+M117+N117+O117)</f>
        <v>4664</v>
      </c>
      <c r="Q117" s="19">
        <f t="shared" ref="Q117" si="251">SUM(H117+I117+J117+M117+O117)</f>
        <v>1325.1999999999998</v>
      </c>
      <c r="R117" s="19">
        <f t="shared" ref="R117" si="252">SUM(K117+L117+N117)</f>
        <v>3363.8</v>
      </c>
      <c r="S117" s="19">
        <f t="shared" ref="S117" si="253">SUM(G117-Q117)</f>
        <v>20674.8</v>
      </c>
      <c r="T117" s="22">
        <v>111</v>
      </c>
    </row>
    <row r="118" spans="1:20" x14ac:dyDescent="0.2">
      <c r="A118" s="13">
        <v>108</v>
      </c>
      <c r="B118" s="8" t="s">
        <v>375</v>
      </c>
      <c r="C118" s="15" t="s">
        <v>112</v>
      </c>
      <c r="D118" s="16" t="s">
        <v>322</v>
      </c>
      <c r="E118" s="32" t="s">
        <v>316</v>
      </c>
      <c r="F118" s="17" t="s">
        <v>345</v>
      </c>
      <c r="G118" s="18">
        <v>22000</v>
      </c>
      <c r="H118" s="18">
        <v>0</v>
      </c>
      <c r="I118" s="19">
        <v>25</v>
      </c>
      <c r="J118" s="23">
        <f>(G118*2.87%)</f>
        <v>631.4</v>
      </c>
      <c r="K118" s="19">
        <f>(G118*7.1%)</f>
        <v>1561.9999999999998</v>
      </c>
      <c r="L118" s="20">
        <v>242</v>
      </c>
      <c r="M118" s="21">
        <f>(G118*3.04%)</f>
        <v>668.8</v>
      </c>
      <c r="N118" s="19">
        <f>(G118*7.09%)</f>
        <v>1559.8000000000002</v>
      </c>
      <c r="O118" s="18"/>
      <c r="P118" s="19">
        <f>SUM(J118+K118+L118+M118+N118+O118)</f>
        <v>4664</v>
      </c>
      <c r="Q118" s="19">
        <f>SUM(H118+I118+J118+M118+O118)</f>
        <v>1325.1999999999998</v>
      </c>
      <c r="R118" s="19">
        <f>SUM(K118+L118+N118)</f>
        <v>3363.8</v>
      </c>
      <c r="S118" s="19">
        <f>SUM(G118-Q118)</f>
        <v>20674.8</v>
      </c>
      <c r="T118" s="22">
        <v>111</v>
      </c>
    </row>
    <row r="119" spans="1:20" x14ac:dyDescent="0.2">
      <c r="A119" s="13">
        <v>109</v>
      </c>
      <c r="B119" s="8" t="s">
        <v>390</v>
      </c>
      <c r="C119" s="15" t="s">
        <v>112</v>
      </c>
      <c r="D119" s="16" t="s">
        <v>322</v>
      </c>
      <c r="E119" s="32" t="s">
        <v>316</v>
      </c>
      <c r="F119" s="17" t="s">
        <v>345</v>
      </c>
      <c r="G119" s="18">
        <v>19635</v>
      </c>
      <c r="H119" s="18">
        <v>0</v>
      </c>
      <c r="I119" s="19">
        <v>25</v>
      </c>
      <c r="J119" s="23">
        <f>(G119*2.87%)</f>
        <v>563.52449999999999</v>
      </c>
      <c r="K119" s="19">
        <f>(G119*7.1%)</f>
        <v>1394.0849999999998</v>
      </c>
      <c r="L119" s="20">
        <f>(G119*1.1%)</f>
        <v>215.98500000000001</v>
      </c>
      <c r="M119" s="21">
        <f>(G119*3.04%)</f>
        <v>596.904</v>
      </c>
      <c r="N119" s="19">
        <f>(G119*7.09%)</f>
        <v>1392.1215000000002</v>
      </c>
      <c r="O119" s="18"/>
      <c r="P119" s="19">
        <f>SUM(J119+K119+L119+M119+N119+O119)</f>
        <v>4162.62</v>
      </c>
      <c r="Q119" s="19">
        <f>SUM(H119+I119+J119+M119+O119)</f>
        <v>1185.4285</v>
      </c>
      <c r="R119" s="19">
        <f>SUM(K119+L119+N119)</f>
        <v>3002.1914999999999</v>
      </c>
      <c r="S119" s="19">
        <f>SUM(G119-Q119)</f>
        <v>18449.571499999998</v>
      </c>
      <c r="T119" s="22">
        <v>111</v>
      </c>
    </row>
    <row r="120" spans="1:20" x14ac:dyDescent="0.2">
      <c r="A120" s="13">
        <v>110</v>
      </c>
      <c r="B120" s="8" t="s">
        <v>115</v>
      </c>
      <c r="C120" s="15" t="s">
        <v>116</v>
      </c>
      <c r="D120" s="16" t="s">
        <v>117</v>
      </c>
      <c r="E120" s="32" t="s">
        <v>316</v>
      </c>
      <c r="F120" s="17" t="s">
        <v>345</v>
      </c>
      <c r="G120" s="18">
        <v>23100</v>
      </c>
      <c r="H120" s="18">
        <v>0</v>
      </c>
      <c r="I120" s="19">
        <v>25</v>
      </c>
      <c r="J120" s="23">
        <f t="shared" si="113"/>
        <v>662.97</v>
      </c>
      <c r="K120" s="19">
        <f t="shared" si="114"/>
        <v>1640.1</v>
      </c>
      <c r="L120" s="20">
        <v>229.9</v>
      </c>
      <c r="M120" s="21">
        <f t="shared" si="115"/>
        <v>702.24</v>
      </c>
      <c r="N120" s="19">
        <f t="shared" si="116"/>
        <v>1637.7900000000002</v>
      </c>
      <c r="O120" s="18">
        <v>1577.45</v>
      </c>
      <c r="P120" s="19">
        <f t="shared" si="117"/>
        <v>6450.45</v>
      </c>
      <c r="Q120" s="19">
        <f t="shared" si="118"/>
        <v>2967.66</v>
      </c>
      <c r="R120" s="19">
        <f t="shared" si="119"/>
        <v>3507.79</v>
      </c>
      <c r="S120" s="19">
        <f t="shared" si="120"/>
        <v>20132.34</v>
      </c>
      <c r="T120" s="22">
        <v>111</v>
      </c>
    </row>
    <row r="121" spans="1:20" x14ac:dyDescent="0.2">
      <c r="A121" s="13">
        <v>111</v>
      </c>
      <c r="B121" s="8" t="s">
        <v>118</v>
      </c>
      <c r="C121" s="15" t="s">
        <v>116</v>
      </c>
      <c r="D121" s="16" t="s">
        <v>117</v>
      </c>
      <c r="E121" s="32" t="s">
        <v>316</v>
      </c>
      <c r="F121" s="17" t="s">
        <v>345</v>
      </c>
      <c r="G121" s="18">
        <v>22000</v>
      </c>
      <c r="H121" s="18">
        <v>0</v>
      </c>
      <c r="I121" s="19">
        <v>25</v>
      </c>
      <c r="J121" s="23">
        <f t="shared" ref="J121" si="254">(G121*2.87%)</f>
        <v>631.4</v>
      </c>
      <c r="K121" s="19">
        <f t="shared" ref="K121" si="255">(G121*7.1%)</f>
        <v>1561.9999999999998</v>
      </c>
      <c r="L121" s="20">
        <v>242</v>
      </c>
      <c r="M121" s="21">
        <f>(G121*3.04%)</f>
        <v>668.8</v>
      </c>
      <c r="N121" s="19">
        <f>(G121*7.09%)</f>
        <v>1559.8000000000002</v>
      </c>
      <c r="O121" s="18"/>
      <c r="P121" s="19">
        <f t="shared" si="117"/>
        <v>4664</v>
      </c>
      <c r="Q121" s="19">
        <f t="shared" si="118"/>
        <v>1325.1999999999998</v>
      </c>
      <c r="R121" s="19">
        <f t="shared" si="119"/>
        <v>3363.8</v>
      </c>
      <c r="S121" s="19">
        <f t="shared" si="120"/>
        <v>20674.8</v>
      </c>
      <c r="T121" s="22">
        <v>111</v>
      </c>
    </row>
    <row r="122" spans="1:20" x14ac:dyDescent="0.2">
      <c r="A122" s="13">
        <v>112</v>
      </c>
      <c r="B122" s="8" t="s">
        <v>87</v>
      </c>
      <c r="C122" s="15" t="s">
        <v>116</v>
      </c>
      <c r="D122" s="16" t="s">
        <v>117</v>
      </c>
      <c r="E122" s="32" t="s">
        <v>316</v>
      </c>
      <c r="F122" s="17" t="s">
        <v>345</v>
      </c>
      <c r="G122" s="18">
        <v>22000</v>
      </c>
      <c r="H122" s="18">
        <v>0</v>
      </c>
      <c r="I122" s="19">
        <v>25</v>
      </c>
      <c r="J122" s="23">
        <f t="shared" ref="J122" si="256">(G122*2.87%)</f>
        <v>631.4</v>
      </c>
      <c r="K122" s="19">
        <f t="shared" ref="K122" si="257">(G122*7.1%)</f>
        <v>1561.9999999999998</v>
      </c>
      <c r="L122" s="20">
        <v>242</v>
      </c>
      <c r="M122" s="21">
        <f>(G122*3.04%)</f>
        <v>668.8</v>
      </c>
      <c r="N122" s="19">
        <f>(G122*7.09%)</f>
        <v>1559.8000000000002</v>
      </c>
      <c r="O122" s="18"/>
      <c r="P122" s="19">
        <f t="shared" ref="P122:P123" si="258">SUM(J122+K122+L122+M122+N122+O122)</f>
        <v>4664</v>
      </c>
      <c r="Q122" s="19">
        <f t="shared" ref="Q122:Q123" si="259">SUM(H122+I122+J122+M122+O122)</f>
        <v>1325.1999999999998</v>
      </c>
      <c r="R122" s="19">
        <f t="shared" ref="R122:R123" si="260">SUM(K122+L122+N122)</f>
        <v>3363.8</v>
      </c>
      <c r="S122" s="19">
        <f t="shared" ref="S122:S123" si="261">SUM(G122-Q122)</f>
        <v>20674.8</v>
      </c>
      <c r="T122" s="22">
        <v>111</v>
      </c>
    </row>
    <row r="123" spans="1:20" x14ac:dyDescent="0.2">
      <c r="A123" s="13">
        <v>113</v>
      </c>
      <c r="B123" s="8" t="s">
        <v>291</v>
      </c>
      <c r="C123" s="15" t="s">
        <v>116</v>
      </c>
      <c r="D123" s="16" t="s">
        <v>117</v>
      </c>
      <c r="E123" s="32" t="s">
        <v>316</v>
      </c>
      <c r="F123" s="17" t="s">
        <v>345</v>
      </c>
      <c r="G123" s="18">
        <v>16500</v>
      </c>
      <c r="H123" s="18">
        <v>0</v>
      </c>
      <c r="I123" s="19">
        <v>25</v>
      </c>
      <c r="J123" s="23">
        <f t="shared" ref="J123" si="262">(G123*2.87%)</f>
        <v>473.55</v>
      </c>
      <c r="K123" s="19">
        <f t="shared" ref="K123" si="263">(G123*7.1%)</f>
        <v>1171.5</v>
      </c>
      <c r="L123" s="20">
        <v>181.5</v>
      </c>
      <c r="M123" s="21">
        <f t="shared" ref="M123" si="264">(G123*3.04%)</f>
        <v>501.6</v>
      </c>
      <c r="N123" s="19">
        <f t="shared" ref="N123" si="265">(G123*7.09%)</f>
        <v>1169.8500000000001</v>
      </c>
      <c r="O123" s="18"/>
      <c r="P123" s="19">
        <f t="shared" si="258"/>
        <v>3498</v>
      </c>
      <c r="Q123" s="19">
        <f t="shared" si="259"/>
        <v>1000.1500000000001</v>
      </c>
      <c r="R123" s="19">
        <f t="shared" si="260"/>
        <v>2522.8500000000004</v>
      </c>
      <c r="S123" s="19">
        <f t="shared" si="261"/>
        <v>15499.85</v>
      </c>
      <c r="T123" s="22">
        <v>111</v>
      </c>
    </row>
    <row r="124" spans="1:20" x14ac:dyDescent="0.2">
      <c r="A124" s="13">
        <v>114</v>
      </c>
      <c r="B124" s="8" t="s">
        <v>119</v>
      </c>
      <c r="C124" s="15" t="s">
        <v>120</v>
      </c>
      <c r="D124" s="16" t="s">
        <v>121</v>
      </c>
      <c r="E124" s="32" t="s">
        <v>315</v>
      </c>
      <c r="F124" s="17" t="s">
        <v>345</v>
      </c>
      <c r="G124" s="18">
        <v>34000</v>
      </c>
      <c r="H124" s="18">
        <v>0</v>
      </c>
      <c r="I124" s="19">
        <v>25</v>
      </c>
      <c r="J124" s="23">
        <f t="shared" si="113"/>
        <v>975.8</v>
      </c>
      <c r="K124" s="19">
        <f t="shared" si="114"/>
        <v>2414</v>
      </c>
      <c r="L124" s="20">
        <v>346.5</v>
      </c>
      <c r="M124" s="21">
        <f t="shared" si="115"/>
        <v>1033.5999999999999</v>
      </c>
      <c r="N124" s="19">
        <f t="shared" si="116"/>
        <v>2410.6000000000004</v>
      </c>
      <c r="O124" s="18"/>
      <c r="P124" s="19">
        <f t="shared" si="117"/>
        <v>7180.5</v>
      </c>
      <c r="Q124" s="19">
        <f t="shared" si="118"/>
        <v>2034.3999999999999</v>
      </c>
      <c r="R124" s="19">
        <f t="shared" si="119"/>
        <v>5171.1000000000004</v>
      </c>
      <c r="S124" s="19">
        <f t="shared" si="120"/>
        <v>31965.599999999999</v>
      </c>
      <c r="T124" s="22">
        <v>111</v>
      </c>
    </row>
    <row r="125" spans="1:20" x14ac:dyDescent="0.2">
      <c r="A125" s="13">
        <v>115</v>
      </c>
      <c r="B125" s="8" t="s">
        <v>364</v>
      </c>
      <c r="C125" s="15" t="s">
        <v>126</v>
      </c>
      <c r="D125" s="16" t="s">
        <v>259</v>
      </c>
      <c r="E125" s="32" t="s">
        <v>316</v>
      </c>
      <c r="F125" s="17" t="s">
        <v>343</v>
      </c>
      <c r="G125" s="18">
        <v>31500</v>
      </c>
      <c r="H125" s="18">
        <v>0</v>
      </c>
      <c r="I125" s="19">
        <v>25</v>
      </c>
      <c r="J125" s="23">
        <f t="shared" ref="J125" si="266">(G125*2.87%)</f>
        <v>904.05</v>
      </c>
      <c r="K125" s="19">
        <f t="shared" ref="K125" si="267">(G125*7.1%)</f>
        <v>2236.5</v>
      </c>
      <c r="L125" s="20">
        <v>346.5</v>
      </c>
      <c r="M125" s="21">
        <f t="shared" ref="M125" si="268">(G125*3.04%)</f>
        <v>957.6</v>
      </c>
      <c r="N125" s="19">
        <f t="shared" ref="N125" si="269">(G125*7.09%)</f>
        <v>2233.3500000000004</v>
      </c>
      <c r="O125" s="18"/>
      <c r="P125" s="19">
        <f t="shared" ref="P125" si="270">SUM(J125+K125+L125+M125+N125+O125)</f>
        <v>6678.0000000000009</v>
      </c>
      <c r="Q125" s="19">
        <f t="shared" ref="Q125" si="271">SUM(H125+I125+J125+M125+O125)</f>
        <v>1886.65</v>
      </c>
      <c r="R125" s="19">
        <f t="shared" ref="R125" si="272">SUM(K125+L125+N125)</f>
        <v>4816.3500000000004</v>
      </c>
      <c r="S125" s="19">
        <f t="shared" ref="S125" si="273">SUM(G125-Q125)</f>
        <v>29613.35</v>
      </c>
      <c r="T125" s="22">
        <v>111</v>
      </c>
    </row>
    <row r="126" spans="1:20" x14ac:dyDescent="0.2">
      <c r="A126" s="13">
        <v>116</v>
      </c>
      <c r="B126" s="8" t="s">
        <v>382</v>
      </c>
      <c r="C126" s="15" t="s">
        <v>126</v>
      </c>
      <c r="D126" s="16" t="s">
        <v>259</v>
      </c>
      <c r="E126" s="32" t="s">
        <v>315</v>
      </c>
      <c r="F126" s="17" t="s">
        <v>202</v>
      </c>
      <c r="G126" s="18">
        <v>31500</v>
      </c>
      <c r="H126" s="18">
        <v>0</v>
      </c>
      <c r="I126" s="19">
        <v>25</v>
      </c>
      <c r="J126" s="23">
        <f t="shared" ref="J126:J127" si="274">(G126*2.87%)</f>
        <v>904.05</v>
      </c>
      <c r="K126" s="19">
        <f t="shared" ref="K126:K127" si="275">(G126*7.1%)</f>
        <v>2236.5</v>
      </c>
      <c r="L126" s="20">
        <v>346.5</v>
      </c>
      <c r="M126" s="21">
        <f t="shared" ref="M126:M127" si="276">(G126*3.04%)</f>
        <v>957.6</v>
      </c>
      <c r="N126" s="19">
        <f t="shared" ref="N126:N127" si="277">(G126*7.09%)</f>
        <v>2233.3500000000004</v>
      </c>
      <c r="O126" s="18"/>
      <c r="P126" s="19">
        <f t="shared" ref="P126:P127" si="278">SUM(J126+K126+L126+M126+N126+O126)</f>
        <v>6678.0000000000009</v>
      </c>
      <c r="Q126" s="19">
        <f t="shared" ref="Q126:Q127" si="279">SUM(H126+I126+J126+M126+O126)</f>
        <v>1886.65</v>
      </c>
      <c r="R126" s="19">
        <f t="shared" ref="R126:R127" si="280">SUM(K126+L126+N126)</f>
        <v>4816.3500000000004</v>
      </c>
      <c r="S126" s="19">
        <f t="shared" ref="S126:S127" si="281">SUM(G126-Q126)</f>
        <v>29613.35</v>
      </c>
      <c r="T126" s="22">
        <v>111</v>
      </c>
    </row>
    <row r="127" spans="1:20" x14ac:dyDescent="0.2">
      <c r="A127" s="13">
        <v>117</v>
      </c>
      <c r="B127" s="8" t="s">
        <v>396</v>
      </c>
      <c r="C127" s="15" t="s">
        <v>126</v>
      </c>
      <c r="D127" s="16" t="s">
        <v>259</v>
      </c>
      <c r="E127" s="32" t="s">
        <v>316</v>
      </c>
      <c r="F127" s="17" t="s">
        <v>343</v>
      </c>
      <c r="G127" s="18">
        <v>34000</v>
      </c>
      <c r="H127" s="18">
        <v>0</v>
      </c>
      <c r="I127" s="19">
        <v>25</v>
      </c>
      <c r="J127" s="23">
        <f t="shared" si="274"/>
        <v>975.8</v>
      </c>
      <c r="K127" s="19">
        <f t="shared" si="275"/>
        <v>2414</v>
      </c>
      <c r="L127" s="20">
        <v>374</v>
      </c>
      <c r="M127" s="21">
        <f t="shared" si="276"/>
        <v>1033.5999999999999</v>
      </c>
      <c r="N127" s="19">
        <f t="shared" si="277"/>
        <v>2410.6000000000004</v>
      </c>
      <c r="O127" s="18"/>
      <c r="P127" s="19">
        <f t="shared" si="278"/>
        <v>7208</v>
      </c>
      <c r="Q127" s="19">
        <f t="shared" si="279"/>
        <v>2034.3999999999999</v>
      </c>
      <c r="R127" s="19">
        <f t="shared" si="280"/>
        <v>5198.6000000000004</v>
      </c>
      <c r="S127" s="19">
        <f t="shared" si="281"/>
        <v>31965.599999999999</v>
      </c>
      <c r="T127" s="22">
        <v>111</v>
      </c>
    </row>
    <row r="128" spans="1:20" x14ac:dyDescent="0.2">
      <c r="A128" s="13">
        <v>118</v>
      </c>
      <c r="B128" s="8" t="s">
        <v>292</v>
      </c>
      <c r="C128" s="15" t="s">
        <v>126</v>
      </c>
      <c r="D128" s="16" t="s">
        <v>20</v>
      </c>
      <c r="E128" s="32" t="s">
        <v>315</v>
      </c>
      <c r="F128" s="17" t="s">
        <v>343</v>
      </c>
      <c r="G128" s="18">
        <v>31500</v>
      </c>
      <c r="H128" s="18">
        <v>0</v>
      </c>
      <c r="I128" s="19">
        <v>25</v>
      </c>
      <c r="J128" s="23">
        <f t="shared" ref="J128" si="282">(G128*2.87%)</f>
        <v>904.05</v>
      </c>
      <c r="K128" s="19">
        <f t="shared" ref="K128" si="283">(G128*7.1%)</f>
        <v>2236.5</v>
      </c>
      <c r="L128" s="20">
        <v>346.5</v>
      </c>
      <c r="M128" s="21">
        <f>(G128*3.04%)</f>
        <v>957.6</v>
      </c>
      <c r="N128" s="19">
        <f>(G128*7.09%)</f>
        <v>2233.3500000000004</v>
      </c>
      <c r="O128" s="18"/>
      <c r="P128" s="19">
        <f t="shared" ref="P128" si="284">SUM(J128+K128+L128+M128+N128+O128)</f>
        <v>6678.0000000000009</v>
      </c>
      <c r="Q128" s="19">
        <f t="shared" ref="Q128" si="285">SUM(H128+I128+J128+M128+O128)</f>
        <v>1886.65</v>
      </c>
      <c r="R128" s="19">
        <f t="shared" ref="R128" si="286">SUM(K128+L128+N128)</f>
        <v>4816.3500000000004</v>
      </c>
      <c r="S128" s="19">
        <f t="shared" ref="S128" si="287">SUM(G128-Q128)</f>
        <v>29613.35</v>
      </c>
      <c r="T128" s="22">
        <v>111</v>
      </c>
    </row>
    <row r="129" spans="1:20" x14ac:dyDescent="0.2">
      <c r="A129" s="13">
        <v>119</v>
      </c>
      <c r="B129" s="8" t="s">
        <v>188</v>
      </c>
      <c r="C129" s="15" t="s">
        <v>126</v>
      </c>
      <c r="D129" s="16" t="s">
        <v>166</v>
      </c>
      <c r="E129" s="32" t="s">
        <v>315</v>
      </c>
      <c r="F129" s="17" t="s">
        <v>343</v>
      </c>
      <c r="G129" s="18">
        <v>30870</v>
      </c>
      <c r="H129" s="18">
        <v>0</v>
      </c>
      <c r="I129" s="19">
        <v>25</v>
      </c>
      <c r="J129" s="23">
        <f>(G129*2.87%)</f>
        <v>885.96900000000005</v>
      </c>
      <c r="K129" s="19">
        <f>(G129*7.1%)</f>
        <v>2191.77</v>
      </c>
      <c r="L129" s="20">
        <v>272.58</v>
      </c>
      <c r="M129" s="21">
        <f>(G129*3.04%)</f>
        <v>938.44799999999998</v>
      </c>
      <c r="N129" s="19">
        <f>(G129*7.09%)</f>
        <v>2188.683</v>
      </c>
      <c r="O129" s="18"/>
      <c r="P129" s="19">
        <f>SUM(J129+K129+L129+M129+N129+O129)</f>
        <v>6477.45</v>
      </c>
      <c r="Q129" s="19">
        <f>SUM(H129+I129+J129+M129+O129)</f>
        <v>1849.4169999999999</v>
      </c>
      <c r="R129" s="19">
        <f>SUM(K129+L129+N129)</f>
        <v>4653.0329999999994</v>
      </c>
      <c r="S129" s="19">
        <f>SUM(G129-Q129)</f>
        <v>29020.582999999999</v>
      </c>
      <c r="T129" s="22">
        <v>111</v>
      </c>
    </row>
    <row r="130" spans="1:20" x14ac:dyDescent="0.2">
      <c r="A130" s="13">
        <v>120</v>
      </c>
      <c r="B130" s="8" t="s">
        <v>64</v>
      </c>
      <c r="C130" s="15" t="s">
        <v>189</v>
      </c>
      <c r="D130" s="14" t="s">
        <v>31</v>
      </c>
      <c r="E130" s="32" t="s">
        <v>315</v>
      </c>
      <c r="F130" s="17" t="s">
        <v>343</v>
      </c>
      <c r="G130" s="18">
        <v>34000</v>
      </c>
      <c r="H130" s="18">
        <v>0</v>
      </c>
      <c r="I130" s="19">
        <v>25</v>
      </c>
      <c r="J130" s="23">
        <f t="shared" ref="J130" si="288">(G130*2.87%)</f>
        <v>975.8</v>
      </c>
      <c r="K130" s="19">
        <f t="shared" ref="K130" si="289">(G130*7.1%)</f>
        <v>2414</v>
      </c>
      <c r="L130" s="20">
        <v>374</v>
      </c>
      <c r="M130" s="21">
        <f t="shared" ref="M130" si="290">(G130*3.04%)</f>
        <v>1033.5999999999999</v>
      </c>
      <c r="N130" s="19">
        <f t="shared" ref="N130" si="291">(G130*7.09%)</f>
        <v>2410.6000000000004</v>
      </c>
      <c r="O130" s="18"/>
      <c r="P130" s="19">
        <f t="shared" ref="P130" si="292">SUM(J130+K130+L130+M130+N130+O130)</f>
        <v>7208</v>
      </c>
      <c r="Q130" s="19">
        <f t="shared" ref="Q130" si="293">SUM(H130+I130+J130+M130+O130)</f>
        <v>2034.3999999999999</v>
      </c>
      <c r="R130" s="19">
        <f t="shared" ref="R130" si="294">SUM(K130+L130+N130)</f>
        <v>5198.6000000000004</v>
      </c>
      <c r="S130" s="19">
        <f t="shared" ref="S130" si="295">SUM(G130-Q130)</f>
        <v>31965.599999999999</v>
      </c>
      <c r="T130" s="22">
        <v>111</v>
      </c>
    </row>
    <row r="131" spans="1:20" x14ac:dyDescent="0.2">
      <c r="A131" s="13">
        <v>121</v>
      </c>
      <c r="B131" s="14" t="s">
        <v>26</v>
      </c>
      <c r="C131" s="15" t="s">
        <v>350</v>
      </c>
      <c r="D131" s="16" t="s">
        <v>57</v>
      </c>
      <c r="E131" s="32" t="s">
        <v>315</v>
      </c>
      <c r="F131" s="17" t="s">
        <v>202</v>
      </c>
      <c r="G131" s="18">
        <v>70000</v>
      </c>
      <c r="H131" s="18">
        <v>5368.48</v>
      </c>
      <c r="I131" s="19">
        <v>25</v>
      </c>
      <c r="J131" s="23">
        <f t="shared" ref="J131:J214" si="296">(G131*2.87%)</f>
        <v>2009</v>
      </c>
      <c r="K131" s="19">
        <f t="shared" ref="K131:K214" si="297">(G131*7.1%)</f>
        <v>4970</v>
      </c>
      <c r="L131" s="20">
        <v>593.21</v>
      </c>
      <c r="M131" s="21">
        <f t="shared" ref="M131:M214" si="298">(G131*3.04%)</f>
        <v>2128</v>
      </c>
      <c r="N131" s="19">
        <f>(G131*7.09%)</f>
        <v>4963</v>
      </c>
      <c r="O131" s="18"/>
      <c r="P131" s="19">
        <f t="shared" ref="P131:P214" si="299">SUM(J131+K131+L131+M131+N131+O131)</f>
        <v>14663.21</v>
      </c>
      <c r="Q131" s="19">
        <f t="shared" ref="Q131:Q214" si="300">SUM(H131+I131+J131+M131+O131)</f>
        <v>9530.48</v>
      </c>
      <c r="R131" s="19">
        <f t="shared" ref="R131:R214" si="301">SUM(K131+L131+N131)</f>
        <v>10526.21</v>
      </c>
      <c r="S131" s="19">
        <f t="shared" ref="S131:S214" si="302">SUM(G131-Q131)</f>
        <v>60469.520000000004</v>
      </c>
      <c r="T131" s="22">
        <v>111</v>
      </c>
    </row>
    <row r="132" spans="1:20" x14ac:dyDescent="0.2">
      <c r="A132" s="13">
        <v>122</v>
      </c>
      <c r="B132" s="8" t="s">
        <v>250</v>
      </c>
      <c r="C132" s="15" t="s">
        <v>350</v>
      </c>
      <c r="D132" s="16" t="s">
        <v>237</v>
      </c>
      <c r="E132" s="32" t="s">
        <v>316</v>
      </c>
      <c r="F132" s="17" t="s">
        <v>343</v>
      </c>
      <c r="G132" s="18">
        <v>35000</v>
      </c>
      <c r="H132" s="18">
        <v>0</v>
      </c>
      <c r="I132" s="19">
        <v>25</v>
      </c>
      <c r="J132" s="23">
        <f>(G132*2.87%)</f>
        <v>1004.5</v>
      </c>
      <c r="K132" s="19">
        <f>(G132*7.1%)</f>
        <v>2485</v>
      </c>
      <c r="L132" s="20">
        <v>385</v>
      </c>
      <c r="M132" s="21">
        <f>(G132*3.04%)</f>
        <v>1064</v>
      </c>
      <c r="N132" s="19">
        <f>(G132*7.09%)</f>
        <v>2481.5</v>
      </c>
      <c r="O132" s="18">
        <v>1577.45</v>
      </c>
      <c r="P132" s="19">
        <f>SUM(J132+K132+L132+M132+N132+O132)</f>
        <v>8997.4500000000007</v>
      </c>
      <c r="Q132" s="19">
        <f>SUM(H132+I132+J132+M132+O132)</f>
        <v>3670.95</v>
      </c>
      <c r="R132" s="19">
        <f>SUM(K132+L132+N132)</f>
        <v>5351.5</v>
      </c>
      <c r="S132" s="19">
        <f>SUM(G132-Q132)</f>
        <v>31329.05</v>
      </c>
      <c r="T132" s="22">
        <v>111</v>
      </c>
    </row>
    <row r="133" spans="1:20" x14ac:dyDescent="0.2">
      <c r="A133" s="13">
        <v>123</v>
      </c>
      <c r="B133" s="14" t="s">
        <v>129</v>
      </c>
      <c r="C133" s="15" t="s">
        <v>350</v>
      </c>
      <c r="D133" s="16" t="s">
        <v>213</v>
      </c>
      <c r="E133" s="32" t="s">
        <v>315</v>
      </c>
      <c r="F133" s="17" t="s">
        <v>343</v>
      </c>
      <c r="G133" s="18">
        <v>38000</v>
      </c>
      <c r="H133" s="18">
        <v>160.38</v>
      </c>
      <c r="I133" s="19">
        <v>25</v>
      </c>
      <c r="J133" s="23">
        <f t="shared" si="296"/>
        <v>1090.5999999999999</v>
      </c>
      <c r="K133" s="19">
        <f t="shared" si="297"/>
        <v>2697.9999999999995</v>
      </c>
      <c r="L133" s="20">
        <v>418</v>
      </c>
      <c r="M133" s="21">
        <f t="shared" si="298"/>
        <v>1155.2</v>
      </c>
      <c r="N133" s="19">
        <f t="shared" ref="N133:N214" si="303">(G133*7.09%)</f>
        <v>2694.2000000000003</v>
      </c>
      <c r="O133" s="18"/>
      <c r="P133" s="19">
        <f t="shared" si="299"/>
        <v>8056</v>
      </c>
      <c r="Q133" s="19">
        <f t="shared" si="300"/>
        <v>2431.1800000000003</v>
      </c>
      <c r="R133" s="19">
        <f t="shared" si="301"/>
        <v>5810.2</v>
      </c>
      <c r="S133" s="19">
        <f t="shared" si="302"/>
        <v>35568.82</v>
      </c>
      <c r="T133" s="22">
        <v>111</v>
      </c>
    </row>
    <row r="134" spans="1:20" x14ac:dyDescent="0.2">
      <c r="A134" s="13">
        <v>124</v>
      </c>
      <c r="B134" s="14" t="s">
        <v>132</v>
      </c>
      <c r="C134" s="15" t="s">
        <v>350</v>
      </c>
      <c r="D134" s="16" t="s">
        <v>227</v>
      </c>
      <c r="E134" s="32" t="s">
        <v>315</v>
      </c>
      <c r="F134" s="17" t="s">
        <v>343</v>
      </c>
      <c r="G134" s="18">
        <v>40000</v>
      </c>
      <c r="H134" s="18">
        <v>442.65</v>
      </c>
      <c r="I134" s="19">
        <v>25</v>
      </c>
      <c r="J134" s="23">
        <f t="shared" si="296"/>
        <v>1148</v>
      </c>
      <c r="K134" s="19">
        <f t="shared" si="297"/>
        <v>2839.9999999999995</v>
      </c>
      <c r="L134" s="20">
        <v>440</v>
      </c>
      <c r="M134" s="24">
        <f t="shared" si="298"/>
        <v>1216</v>
      </c>
      <c r="N134" s="19">
        <f t="shared" si="303"/>
        <v>2836</v>
      </c>
      <c r="O134" s="18"/>
      <c r="P134" s="19">
        <f>SUM(J134+K134+L134+M134+N134+O134)</f>
        <v>8480</v>
      </c>
      <c r="Q134" s="19">
        <f>SUM(H134+I134+J134+M134+O134)</f>
        <v>2831.65</v>
      </c>
      <c r="R134" s="19">
        <f>SUM(K134+L134+N134)</f>
        <v>6116</v>
      </c>
      <c r="S134" s="19">
        <f>SUM(G134-Q134)</f>
        <v>37168.35</v>
      </c>
      <c r="T134" s="22">
        <v>111</v>
      </c>
    </row>
    <row r="135" spans="1:20" x14ac:dyDescent="0.2">
      <c r="A135" s="13">
        <v>125</v>
      </c>
      <c r="B135" s="14" t="s">
        <v>131</v>
      </c>
      <c r="C135" s="15" t="s">
        <v>350</v>
      </c>
      <c r="D135" s="16" t="s">
        <v>197</v>
      </c>
      <c r="E135" s="32" t="s">
        <v>315</v>
      </c>
      <c r="F135" s="17" t="s">
        <v>343</v>
      </c>
      <c r="G135" s="18">
        <v>34000</v>
      </c>
      <c r="H135" s="18">
        <v>0</v>
      </c>
      <c r="I135" s="19">
        <v>25</v>
      </c>
      <c r="J135" s="23">
        <f t="shared" si="296"/>
        <v>975.8</v>
      </c>
      <c r="K135" s="19">
        <f t="shared" si="297"/>
        <v>2414</v>
      </c>
      <c r="L135" s="20">
        <v>352</v>
      </c>
      <c r="M135" s="21">
        <f t="shared" si="298"/>
        <v>1033.5999999999999</v>
      </c>
      <c r="N135" s="19">
        <f t="shared" si="303"/>
        <v>2410.6000000000004</v>
      </c>
      <c r="O135" s="18"/>
      <c r="P135" s="19">
        <f t="shared" si="299"/>
        <v>7186</v>
      </c>
      <c r="Q135" s="19">
        <f t="shared" si="300"/>
        <v>2034.3999999999999</v>
      </c>
      <c r="R135" s="19">
        <f t="shared" si="301"/>
        <v>5176.6000000000004</v>
      </c>
      <c r="S135" s="19">
        <f t="shared" si="302"/>
        <v>31965.599999999999</v>
      </c>
      <c r="T135" s="22">
        <v>111</v>
      </c>
    </row>
    <row r="136" spans="1:20" x14ac:dyDescent="0.2">
      <c r="A136" s="13">
        <v>126</v>
      </c>
      <c r="B136" s="8" t="s">
        <v>130</v>
      </c>
      <c r="C136" s="15" t="s">
        <v>350</v>
      </c>
      <c r="D136" s="16" t="s">
        <v>197</v>
      </c>
      <c r="E136" s="32" t="s">
        <v>316</v>
      </c>
      <c r="F136" s="17" t="s">
        <v>344</v>
      </c>
      <c r="G136" s="18">
        <v>29400</v>
      </c>
      <c r="H136" s="18">
        <v>0</v>
      </c>
      <c r="I136" s="19">
        <v>25</v>
      </c>
      <c r="J136" s="23">
        <f t="shared" si="296"/>
        <v>843.78</v>
      </c>
      <c r="K136" s="19">
        <f t="shared" si="297"/>
        <v>2087.3999999999996</v>
      </c>
      <c r="L136" s="20">
        <v>323.39999999999998</v>
      </c>
      <c r="M136" s="21">
        <f t="shared" si="298"/>
        <v>893.76</v>
      </c>
      <c r="N136" s="19">
        <f t="shared" si="303"/>
        <v>2084.46</v>
      </c>
      <c r="O136" s="18"/>
      <c r="P136" s="19">
        <f t="shared" si="299"/>
        <v>6232.7999999999993</v>
      </c>
      <c r="Q136" s="19">
        <f t="shared" si="300"/>
        <v>1762.54</v>
      </c>
      <c r="R136" s="19">
        <f t="shared" si="301"/>
        <v>4495.26</v>
      </c>
      <c r="S136" s="19">
        <f t="shared" si="302"/>
        <v>27637.46</v>
      </c>
      <c r="T136" s="22">
        <v>111</v>
      </c>
    </row>
    <row r="137" spans="1:20" x14ac:dyDescent="0.2">
      <c r="A137" s="13">
        <v>127</v>
      </c>
      <c r="B137" s="8" t="s">
        <v>380</v>
      </c>
      <c r="C137" s="15" t="s">
        <v>350</v>
      </c>
      <c r="D137" s="16" t="s">
        <v>197</v>
      </c>
      <c r="E137" s="32" t="s">
        <v>316</v>
      </c>
      <c r="F137" s="17" t="s">
        <v>343</v>
      </c>
      <c r="G137" s="18">
        <v>22000</v>
      </c>
      <c r="H137" s="18">
        <v>0</v>
      </c>
      <c r="I137" s="19">
        <v>25</v>
      </c>
      <c r="J137" s="23">
        <f t="shared" ref="J137" si="304">(G137*2.87%)</f>
        <v>631.4</v>
      </c>
      <c r="K137" s="19">
        <f t="shared" ref="K137" si="305">(G137*7.1%)</f>
        <v>1561.9999999999998</v>
      </c>
      <c r="L137" s="20">
        <v>242</v>
      </c>
      <c r="M137" s="21">
        <f t="shared" ref="M137" si="306">(G137*3.04%)</f>
        <v>668.8</v>
      </c>
      <c r="N137" s="19">
        <f t="shared" ref="N137" si="307">(G137*7.09%)</f>
        <v>1559.8000000000002</v>
      </c>
      <c r="O137" s="18"/>
      <c r="P137" s="19">
        <f t="shared" ref="P137" si="308">SUM(J137+K137+L137+M137+N137+O137)</f>
        <v>4664</v>
      </c>
      <c r="Q137" s="19">
        <f t="shared" ref="Q137" si="309">SUM(H137+I137+J137+M137+O137)</f>
        <v>1325.1999999999998</v>
      </c>
      <c r="R137" s="19">
        <f t="shared" ref="R137" si="310">SUM(K137+L137+N137)</f>
        <v>3363.8</v>
      </c>
      <c r="S137" s="19">
        <f t="shared" ref="S137" si="311">SUM(G137-Q137)</f>
        <v>20674.8</v>
      </c>
      <c r="T137" s="22">
        <v>111</v>
      </c>
    </row>
    <row r="138" spans="1:20" x14ac:dyDescent="0.2">
      <c r="A138" s="13">
        <v>128</v>
      </c>
      <c r="B138" s="8" t="s">
        <v>251</v>
      </c>
      <c r="C138" s="15" t="s">
        <v>350</v>
      </c>
      <c r="D138" s="16" t="s">
        <v>230</v>
      </c>
      <c r="E138" s="32" t="s">
        <v>315</v>
      </c>
      <c r="F138" s="17" t="s">
        <v>343</v>
      </c>
      <c r="G138" s="18">
        <v>31500</v>
      </c>
      <c r="H138" s="18">
        <v>0</v>
      </c>
      <c r="I138" s="19">
        <v>25</v>
      </c>
      <c r="J138" s="23">
        <f t="shared" ref="J138" si="312">(G138*2.87%)</f>
        <v>904.05</v>
      </c>
      <c r="K138" s="19">
        <f t="shared" ref="K138" si="313">(G138*7.1%)</f>
        <v>2236.5</v>
      </c>
      <c r="L138" s="20">
        <v>346.5</v>
      </c>
      <c r="M138" s="21">
        <f t="shared" ref="M138" si="314">(G138*3.04%)</f>
        <v>957.6</v>
      </c>
      <c r="N138" s="19">
        <f t="shared" ref="N138" si="315">(G138*7.09%)</f>
        <v>2233.3500000000004</v>
      </c>
      <c r="O138" s="18"/>
      <c r="P138" s="19">
        <f t="shared" ref="P138" si="316">SUM(J138+K138+L138+M138+N138+O138)</f>
        <v>6678.0000000000009</v>
      </c>
      <c r="Q138" s="19">
        <f t="shared" ref="Q138" si="317">SUM(H138+I138+J138+M138+O138)</f>
        <v>1886.65</v>
      </c>
      <c r="R138" s="19">
        <f t="shared" ref="R138" si="318">SUM(K138+L138+N138)</f>
        <v>4816.3500000000004</v>
      </c>
      <c r="S138" s="19">
        <f t="shared" ref="S138" si="319">SUM(G138-Q138)</f>
        <v>29613.35</v>
      </c>
      <c r="T138" s="22">
        <v>111</v>
      </c>
    </row>
    <row r="139" spans="1:20" x14ac:dyDescent="0.2">
      <c r="A139" s="13">
        <v>129</v>
      </c>
      <c r="B139" s="8" t="s">
        <v>256</v>
      </c>
      <c r="C139" s="15" t="s">
        <v>350</v>
      </c>
      <c r="D139" s="16" t="s">
        <v>171</v>
      </c>
      <c r="E139" s="32" t="s">
        <v>315</v>
      </c>
      <c r="F139" s="17" t="s">
        <v>343</v>
      </c>
      <c r="G139" s="18">
        <v>35000</v>
      </c>
      <c r="H139" s="18">
        <v>0</v>
      </c>
      <c r="I139" s="19">
        <v>25</v>
      </c>
      <c r="J139" s="23">
        <f t="shared" ref="J139:J140" si="320">(G139*2.87%)</f>
        <v>1004.5</v>
      </c>
      <c r="K139" s="19">
        <f t="shared" ref="K139:K140" si="321">(G139*7.1%)</f>
        <v>2485</v>
      </c>
      <c r="L139" s="20">
        <v>385</v>
      </c>
      <c r="M139" s="21">
        <f t="shared" ref="M139:M140" si="322">(G139*3.04%)</f>
        <v>1064</v>
      </c>
      <c r="N139" s="19">
        <f t="shared" ref="N139:N140" si="323">(G139*7.09%)</f>
        <v>2481.5</v>
      </c>
      <c r="O139" s="18"/>
      <c r="P139" s="19">
        <f t="shared" ref="P139:P140" si="324">SUM(J139+K139+L139+M139+N139+O139)</f>
        <v>7420</v>
      </c>
      <c r="Q139" s="19">
        <f t="shared" ref="Q139:Q140" si="325">SUM(H139+I139+J139+M139+O139)</f>
        <v>2093.5</v>
      </c>
      <c r="R139" s="19">
        <f t="shared" ref="R139:R140" si="326">SUM(K139+L139+N139)</f>
        <v>5351.5</v>
      </c>
      <c r="S139" s="19">
        <f t="shared" ref="S139:S140" si="327">SUM(G139-Q139)</f>
        <v>32906.5</v>
      </c>
      <c r="T139" s="22">
        <v>111</v>
      </c>
    </row>
    <row r="140" spans="1:20" x14ac:dyDescent="0.2">
      <c r="A140" s="13">
        <v>130</v>
      </c>
      <c r="B140" s="8" t="s">
        <v>267</v>
      </c>
      <c r="C140" s="15" t="s">
        <v>350</v>
      </c>
      <c r="D140" s="16" t="s">
        <v>143</v>
      </c>
      <c r="E140" s="32" t="s">
        <v>315</v>
      </c>
      <c r="F140" s="17" t="s">
        <v>343</v>
      </c>
      <c r="G140" s="18">
        <v>25000</v>
      </c>
      <c r="H140" s="18">
        <v>0</v>
      </c>
      <c r="I140" s="19">
        <v>25</v>
      </c>
      <c r="J140" s="23">
        <f t="shared" si="320"/>
        <v>717.5</v>
      </c>
      <c r="K140" s="19">
        <f t="shared" si="321"/>
        <v>1774.9999999999998</v>
      </c>
      <c r="L140" s="20">
        <v>275</v>
      </c>
      <c r="M140" s="21">
        <f t="shared" si="322"/>
        <v>760</v>
      </c>
      <c r="N140" s="19">
        <f t="shared" si="323"/>
        <v>1772.5000000000002</v>
      </c>
      <c r="O140" s="18"/>
      <c r="P140" s="19">
        <f t="shared" si="324"/>
        <v>5300</v>
      </c>
      <c r="Q140" s="19">
        <f t="shared" si="325"/>
        <v>1502.5</v>
      </c>
      <c r="R140" s="19">
        <f t="shared" si="326"/>
        <v>3822.5</v>
      </c>
      <c r="S140" s="19">
        <f t="shared" si="327"/>
        <v>23497.5</v>
      </c>
      <c r="T140" s="22">
        <v>111</v>
      </c>
    </row>
    <row r="141" spans="1:20" x14ac:dyDescent="0.2">
      <c r="A141" s="13">
        <v>131</v>
      </c>
      <c r="B141" s="8" t="s">
        <v>299</v>
      </c>
      <c r="C141" s="15" t="s">
        <v>350</v>
      </c>
      <c r="D141" s="16" t="s">
        <v>318</v>
      </c>
      <c r="E141" s="32" t="s">
        <v>315</v>
      </c>
      <c r="F141" s="17" t="s">
        <v>339</v>
      </c>
      <c r="G141" s="18">
        <v>0</v>
      </c>
      <c r="H141" s="18">
        <v>0</v>
      </c>
      <c r="I141" s="19">
        <v>0</v>
      </c>
      <c r="J141" s="23">
        <f>(G141*2.87%)</f>
        <v>0</v>
      </c>
      <c r="K141" s="19">
        <f>(G141*7.1%)</f>
        <v>0</v>
      </c>
      <c r="L141" s="20">
        <v>0</v>
      </c>
      <c r="M141" s="21">
        <f>(G141*3.04%)</f>
        <v>0</v>
      </c>
      <c r="N141" s="19">
        <f>(G141*7.09%)</f>
        <v>0</v>
      </c>
      <c r="O141" s="18"/>
      <c r="P141" s="19">
        <f t="shared" ref="P141" si="328">SUM(J141+K141+L141+M141+N141+O141)</f>
        <v>0</v>
      </c>
      <c r="Q141" s="19">
        <f>SUM(H141+I141+J141+M141+O141)</f>
        <v>0</v>
      </c>
      <c r="R141" s="19">
        <f>SUM(K141+L141+N141)</f>
        <v>0</v>
      </c>
      <c r="S141" s="19">
        <f>SUM(G141-Q141)</f>
        <v>0</v>
      </c>
      <c r="T141" s="22">
        <v>111</v>
      </c>
    </row>
    <row r="142" spans="1:20" x14ac:dyDescent="0.2">
      <c r="A142" s="13">
        <v>132</v>
      </c>
      <c r="B142" s="8" t="s">
        <v>319</v>
      </c>
      <c r="C142" s="15" t="s">
        <v>350</v>
      </c>
      <c r="D142" s="16" t="s">
        <v>318</v>
      </c>
      <c r="E142" s="32" t="s">
        <v>315</v>
      </c>
      <c r="F142" s="17" t="s">
        <v>339</v>
      </c>
      <c r="G142" s="18">
        <v>0</v>
      </c>
      <c r="H142" s="18">
        <v>0</v>
      </c>
      <c r="I142" s="19">
        <v>0</v>
      </c>
      <c r="J142" s="23">
        <f>(G142*2.87%)</f>
        <v>0</v>
      </c>
      <c r="K142" s="19">
        <f>(G142*7.1%)</f>
        <v>0</v>
      </c>
      <c r="L142" s="20">
        <v>0</v>
      </c>
      <c r="M142" s="21">
        <f>(G142*3.04%)</f>
        <v>0</v>
      </c>
      <c r="N142" s="19">
        <f>(G142*7.09%)</f>
        <v>0</v>
      </c>
      <c r="O142" s="18"/>
      <c r="P142" s="19">
        <f t="shared" ref="P142" si="329">SUM(J142+K142+L142+M142+N142+O142)</f>
        <v>0</v>
      </c>
      <c r="Q142" s="19">
        <f>SUM(H142+I142+J142+M142+O142)</f>
        <v>0</v>
      </c>
      <c r="R142" s="19">
        <f>SUM(K142+L142+N142)</f>
        <v>0</v>
      </c>
      <c r="S142" s="19">
        <f>SUM(G142-Q142)</f>
        <v>0</v>
      </c>
      <c r="T142" s="22">
        <v>111</v>
      </c>
    </row>
    <row r="143" spans="1:20" x14ac:dyDescent="0.2">
      <c r="A143" s="13">
        <v>133</v>
      </c>
      <c r="B143" s="8" t="s">
        <v>134</v>
      </c>
      <c r="C143" s="15" t="s">
        <v>350</v>
      </c>
      <c r="D143" s="16" t="s">
        <v>165</v>
      </c>
      <c r="E143" s="32" t="s">
        <v>315</v>
      </c>
      <c r="F143" s="17" t="s">
        <v>345</v>
      </c>
      <c r="G143" s="18">
        <v>18700</v>
      </c>
      <c r="H143" s="18">
        <v>0</v>
      </c>
      <c r="I143" s="19">
        <v>25</v>
      </c>
      <c r="J143" s="23">
        <f>(G143*2.87%)</f>
        <v>536.68999999999994</v>
      </c>
      <c r="K143" s="19">
        <f>(G143*7.1%)</f>
        <v>1327.6999999999998</v>
      </c>
      <c r="L143" s="20">
        <v>205.7</v>
      </c>
      <c r="M143" s="21">
        <f>(G143*3.04%)</f>
        <v>568.48</v>
      </c>
      <c r="N143" s="19">
        <f>(G143*7.09%)</f>
        <v>1325.8300000000002</v>
      </c>
      <c r="O143" s="18">
        <v>1577.45</v>
      </c>
      <c r="P143" s="19">
        <f>SUM(J143+K143+L143+M143+N143+O143)</f>
        <v>5541.8499999999995</v>
      </c>
      <c r="Q143" s="19">
        <f>SUM(H143+I143+J143+M143+O143)</f>
        <v>2707.62</v>
      </c>
      <c r="R143" s="19">
        <f>SUM(K143+L143+N143)</f>
        <v>2859.23</v>
      </c>
      <c r="S143" s="19">
        <f>SUM(G143-Q143)</f>
        <v>15992.380000000001</v>
      </c>
      <c r="T143" s="22">
        <v>111</v>
      </c>
    </row>
    <row r="144" spans="1:20" x14ac:dyDescent="0.2">
      <c r="A144" s="13">
        <v>134</v>
      </c>
      <c r="B144" s="8" t="s">
        <v>368</v>
      </c>
      <c r="C144" s="15" t="s">
        <v>350</v>
      </c>
      <c r="D144" s="16" t="s">
        <v>230</v>
      </c>
      <c r="E144" s="32" t="s">
        <v>315</v>
      </c>
      <c r="F144" s="17" t="s">
        <v>202</v>
      </c>
      <c r="G144" s="18">
        <v>30000</v>
      </c>
      <c r="H144" s="18">
        <v>0</v>
      </c>
      <c r="I144" s="19">
        <v>25</v>
      </c>
      <c r="J144" s="23">
        <f t="shared" ref="J144" si="330">(G144*2.87%)</f>
        <v>861</v>
      </c>
      <c r="K144" s="19">
        <f t="shared" ref="K144" si="331">(G144*7.1%)</f>
        <v>2130</v>
      </c>
      <c r="L144" s="20">
        <v>330</v>
      </c>
      <c r="M144" s="21">
        <f t="shared" ref="M144" si="332">(G144*3.04%)</f>
        <v>912</v>
      </c>
      <c r="N144" s="19">
        <f t="shared" ref="N144" si="333">(G144*7.09%)</f>
        <v>2127</v>
      </c>
      <c r="O144" s="18"/>
      <c r="P144" s="19">
        <f t="shared" ref="P144" si="334">SUM(J144+K144+L144+M144+N144+O144)</f>
        <v>6360</v>
      </c>
      <c r="Q144" s="19">
        <f t="shared" ref="Q144" si="335">SUM(H144+I144+J144+M144+O144)</f>
        <v>1798</v>
      </c>
      <c r="R144" s="19">
        <f t="shared" ref="R144" si="336">SUM(K144+L144+N144)</f>
        <v>4587</v>
      </c>
      <c r="S144" s="19">
        <f t="shared" ref="S144" si="337">SUM(G144-Q144)</f>
        <v>28202</v>
      </c>
      <c r="T144" s="22">
        <v>111</v>
      </c>
    </row>
    <row r="145" spans="1:20" x14ac:dyDescent="0.2">
      <c r="A145" s="13">
        <v>135</v>
      </c>
      <c r="B145" s="8" t="s">
        <v>354</v>
      </c>
      <c r="C145" s="15" t="s">
        <v>350</v>
      </c>
      <c r="D145" s="16" t="s">
        <v>259</v>
      </c>
      <c r="E145" s="32" t="s">
        <v>315</v>
      </c>
      <c r="F145" s="17" t="s">
        <v>202</v>
      </c>
      <c r="G145" s="18">
        <v>25000</v>
      </c>
      <c r="H145" s="18">
        <v>0</v>
      </c>
      <c r="I145" s="19">
        <v>25</v>
      </c>
      <c r="J145" s="23">
        <f t="shared" ref="J145:J146" si="338">(G145*2.87%)</f>
        <v>717.5</v>
      </c>
      <c r="K145" s="19">
        <f t="shared" ref="K145:K146" si="339">(G145*7.1%)</f>
        <v>1774.9999999999998</v>
      </c>
      <c r="L145" s="20">
        <v>275</v>
      </c>
      <c r="M145" s="21">
        <f t="shared" ref="M145:M146" si="340">(G145*3.04%)</f>
        <v>760</v>
      </c>
      <c r="N145" s="19">
        <f t="shared" ref="N145:N146" si="341">(G145*7.09%)</f>
        <v>1772.5000000000002</v>
      </c>
      <c r="O145" s="18"/>
      <c r="P145" s="19">
        <f t="shared" ref="P145:P146" si="342">SUM(J145+K145+L145+M145+N145+O145)</f>
        <v>5300</v>
      </c>
      <c r="Q145" s="19">
        <f t="shared" ref="Q145:Q146" si="343">SUM(H145+I145+J145+M145+O145)</f>
        <v>1502.5</v>
      </c>
      <c r="R145" s="19">
        <f t="shared" ref="R145:R146" si="344">SUM(K145+L145+N145)</f>
        <v>3822.5</v>
      </c>
      <c r="S145" s="19">
        <f t="shared" ref="S145:S146" si="345">SUM(G145-Q145)</f>
        <v>23497.5</v>
      </c>
      <c r="T145" s="22">
        <v>111</v>
      </c>
    </row>
    <row r="146" spans="1:20" x14ac:dyDescent="0.2">
      <c r="A146" s="13">
        <v>136</v>
      </c>
      <c r="B146" s="8" t="s">
        <v>391</v>
      </c>
      <c r="C146" s="15" t="s">
        <v>350</v>
      </c>
      <c r="D146" s="16" t="s">
        <v>259</v>
      </c>
      <c r="E146" s="32" t="s">
        <v>315</v>
      </c>
      <c r="F146" s="17" t="s">
        <v>202</v>
      </c>
      <c r="G146" s="18">
        <v>30870</v>
      </c>
      <c r="H146" s="18">
        <v>0</v>
      </c>
      <c r="I146" s="19">
        <v>25</v>
      </c>
      <c r="J146" s="23">
        <f t="shared" si="338"/>
        <v>885.96900000000005</v>
      </c>
      <c r="K146" s="19">
        <f t="shared" si="339"/>
        <v>2191.77</v>
      </c>
      <c r="L146" s="20">
        <f>(G146*1.1%)</f>
        <v>339.57000000000005</v>
      </c>
      <c r="M146" s="21">
        <f t="shared" si="340"/>
        <v>938.44799999999998</v>
      </c>
      <c r="N146" s="19">
        <f t="shared" si="341"/>
        <v>2188.683</v>
      </c>
      <c r="O146" s="18"/>
      <c r="P146" s="19">
        <f t="shared" si="342"/>
        <v>6544.4400000000005</v>
      </c>
      <c r="Q146" s="19">
        <f t="shared" si="343"/>
        <v>1849.4169999999999</v>
      </c>
      <c r="R146" s="19">
        <f t="shared" si="344"/>
        <v>4720.0230000000001</v>
      </c>
      <c r="S146" s="19">
        <f t="shared" si="345"/>
        <v>29020.582999999999</v>
      </c>
      <c r="T146" s="22">
        <v>111</v>
      </c>
    </row>
    <row r="147" spans="1:20" x14ac:dyDescent="0.2">
      <c r="A147" s="13">
        <v>137</v>
      </c>
      <c r="B147" s="8" t="s">
        <v>66</v>
      </c>
      <c r="C147" s="15" t="s">
        <v>336</v>
      </c>
      <c r="D147" s="16" t="s">
        <v>310</v>
      </c>
      <c r="E147" s="32" t="s">
        <v>315</v>
      </c>
      <c r="F147" s="17" t="s">
        <v>343</v>
      </c>
      <c r="G147" s="18">
        <v>100000</v>
      </c>
      <c r="H147" s="18">
        <v>12105.37</v>
      </c>
      <c r="I147" s="19">
        <v>25</v>
      </c>
      <c r="J147" s="23">
        <f>(G147*2.87%)</f>
        <v>2870</v>
      </c>
      <c r="K147" s="19">
        <f>(G147*7.1%)</f>
        <v>7099.9999999999991</v>
      </c>
      <c r="L147" s="20">
        <v>715.55</v>
      </c>
      <c r="M147" s="21">
        <f>(G147*3.04%)</f>
        <v>3040</v>
      </c>
      <c r="N147" s="19">
        <f>(G147*7.09%)</f>
        <v>7090.0000000000009</v>
      </c>
      <c r="O147" s="18"/>
      <c r="P147" s="19">
        <f t="shared" ref="P147" si="346">SUM(J147+K147+L147+M147+N147+O147)</f>
        <v>20815.55</v>
      </c>
      <c r="Q147" s="19">
        <f t="shared" ref="Q147" si="347">SUM(H147+I147+J147+M147+O147)</f>
        <v>18040.370000000003</v>
      </c>
      <c r="R147" s="19">
        <f t="shared" ref="R147" si="348">SUM(K147+L147+N147)</f>
        <v>14905.55</v>
      </c>
      <c r="S147" s="19">
        <f t="shared" ref="S147" si="349">SUM(G147-Q147)</f>
        <v>81959.63</v>
      </c>
      <c r="T147" s="22">
        <v>111</v>
      </c>
    </row>
    <row r="148" spans="1:20" x14ac:dyDescent="0.2">
      <c r="A148" s="13">
        <v>138</v>
      </c>
      <c r="B148" s="8" t="s">
        <v>335</v>
      </c>
      <c r="C148" s="15" t="s">
        <v>336</v>
      </c>
      <c r="D148" s="16" t="s">
        <v>237</v>
      </c>
      <c r="E148" s="32" t="s">
        <v>315</v>
      </c>
      <c r="F148" s="17" t="s">
        <v>342</v>
      </c>
      <c r="G148" s="18">
        <v>100000</v>
      </c>
      <c r="H148" s="18">
        <v>12105.37</v>
      </c>
      <c r="I148" s="19">
        <v>25</v>
      </c>
      <c r="J148" s="23">
        <f>(G148*2.87%)</f>
        <v>2870</v>
      </c>
      <c r="K148" s="19">
        <f>(G148*7.1%)</f>
        <v>7099.9999999999991</v>
      </c>
      <c r="L148" s="20">
        <v>593.21</v>
      </c>
      <c r="M148" s="21">
        <f>(G148*3.04%)</f>
        <v>3040</v>
      </c>
      <c r="N148" s="19">
        <f>(G148*7.09%)</f>
        <v>7090.0000000000009</v>
      </c>
      <c r="O148" s="18">
        <v>1577.45</v>
      </c>
      <c r="P148" s="19">
        <f>SUM(J148+K148+L148+M148+N148+O148)</f>
        <v>22270.66</v>
      </c>
      <c r="Q148" s="19">
        <f>SUM(H148+I148+J148+M148+O148)</f>
        <v>19617.820000000003</v>
      </c>
      <c r="R148" s="19">
        <f>SUM(K148+L148+N148)</f>
        <v>14783.21</v>
      </c>
      <c r="S148" s="19">
        <f>SUM(G148-Q148)</f>
        <v>80382.179999999993</v>
      </c>
      <c r="T148" s="22">
        <v>111</v>
      </c>
    </row>
    <row r="149" spans="1:20" x14ac:dyDescent="0.2">
      <c r="A149" s="13">
        <v>139</v>
      </c>
      <c r="B149" s="8" t="s">
        <v>76</v>
      </c>
      <c r="C149" s="15" t="s">
        <v>336</v>
      </c>
      <c r="D149" s="16" t="s">
        <v>59</v>
      </c>
      <c r="E149" s="32" t="s">
        <v>315</v>
      </c>
      <c r="F149" s="26" t="s">
        <v>202</v>
      </c>
      <c r="G149" s="18">
        <v>49000</v>
      </c>
      <c r="H149" s="18">
        <v>1712.87</v>
      </c>
      <c r="I149" s="19">
        <v>25</v>
      </c>
      <c r="J149" s="23">
        <f t="shared" ref="J149:J163" si="350">(G149*2.87%)</f>
        <v>1406.3</v>
      </c>
      <c r="K149" s="19">
        <f t="shared" ref="K149:K163" si="351">(G149*7.1%)</f>
        <v>3478.9999999999995</v>
      </c>
      <c r="L149" s="20">
        <v>539</v>
      </c>
      <c r="M149" s="21">
        <f t="shared" ref="M149:M183" si="352">(G149*3.04%)</f>
        <v>1489.6</v>
      </c>
      <c r="N149" s="19">
        <f t="shared" ref="N149:N183" si="353">(G149*7.09%)</f>
        <v>3474.1000000000004</v>
      </c>
      <c r="O149" s="18"/>
      <c r="P149" s="19">
        <f>SUM(J149+K149+L149+M149+N149+O149)</f>
        <v>10388</v>
      </c>
      <c r="Q149" s="19">
        <f>SUM(H149+I149+J149+M149+O149)</f>
        <v>4633.7700000000004</v>
      </c>
      <c r="R149" s="19">
        <f>SUM(K149+L149+N149)</f>
        <v>7492.1</v>
      </c>
      <c r="S149" s="19">
        <f>SUM(G149-Q149)</f>
        <v>44366.229999999996</v>
      </c>
      <c r="T149" s="22">
        <v>111</v>
      </c>
    </row>
    <row r="150" spans="1:20" x14ac:dyDescent="0.2">
      <c r="A150" s="13">
        <v>140</v>
      </c>
      <c r="B150" s="8" t="s">
        <v>161</v>
      </c>
      <c r="C150" s="15" t="s">
        <v>336</v>
      </c>
      <c r="D150" s="16" t="s">
        <v>59</v>
      </c>
      <c r="E150" s="32" t="s">
        <v>316</v>
      </c>
      <c r="F150" s="17" t="s">
        <v>343</v>
      </c>
      <c r="G150" s="18">
        <v>19000.3</v>
      </c>
      <c r="H150" s="18">
        <v>0</v>
      </c>
      <c r="I150" s="19">
        <v>25</v>
      </c>
      <c r="J150" s="23">
        <f t="shared" si="350"/>
        <v>545.30860999999993</v>
      </c>
      <c r="K150" s="19">
        <f t="shared" si="351"/>
        <v>1349.0212999999999</v>
      </c>
      <c r="L150" s="20">
        <v>209</v>
      </c>
      <c r="M150" s="21">
        <f t="shared" si="352"/>
        <v>577.60911999999996</v>
      </c>
      <c r="N150" s="19">
        <f t="shared" si="353"/>
        <v>1347.1212700000001</v>
      </c>
      <c r="O150" s="18"/>
      <c r="P150" s="19">
        <f>SUM(J150+K150+L150+M150+N150+O150)</f>
        <v>4028.0603000000001</v>
      </c>
      <c r="Q150" s="19">
        <f>SUM(H150+I150+J150+M150+O150)</f>
        <v>1147.9177299999999</v>
      </c>
      <c r="R150" s="19">
        <f>SUM(K150+L150+N150)</f>
        <v>2905.14257</v>
      </c>
      <c r="S150" s="19">
        <f>SUM(G150-Q150)</f>
        <v>17852.382269999998</v>
      </c>
      <c r="T150" s="22">
        <v>111</v>
      </c>
    </row>
    <row r="151" spans="1:20" x14ac:dyDescent="0.2">
      <c r="A151" s="13">
        <v>141</v>
      </c>
      <c r="B151" s="8" t="s">
        <v>384</v>
      </c>
      <c r="C151" s="15" t="s">
        <v>336</v>
      </c>
      <c r="D151" s="16" t="s">
        <v>259</v>
      </c>
      <c r="E151" s="32" t="s">
        <v>315</v>
      </c>
      <c r="F151" s="17" t="s">
        <v>202</v>
      </c>
      <c r="G151" s="18">
        <v>34000</v>
      </c>
      <c r="H151" s="18">
        <v>0</v>
      </c>
      <c r="I151" s="19">
        <v>25</v>
      </c>
      <c r="J151" s="23">
        <f t="shared" ref="J151" si="354">(G151*2.87%)</f>
        <v>975.8</v>
      </c>
      <c r="K151" s="19">
        <f t="shared" ref="K151" si="355">(G151*7.1%)</f>
        <v>2414</v>
      </c>
      <c r="L151" s="20">
        <v>346.5</v>
      </c>
      <c r="M151" s="21">
        <f t="shared" si="352"/>
        <v>1033.5999999999999</v>
      </c>
      <c r="N151" s="19">
        <f t="shared" si="353"/>
        <v>2410.6000000000004</v>
      </c>
      <c r="O151" s="18"/>
      <c r="P151" s="19">
        <f t="shared" ref="P151" si="356">SUM(J151+K151+L151+M151+N151+O151)</f>
        <v>7180.5</v>
      </c>
      <c r="Q151" s="19">
        <f t="shared" ref="Q151" si="357">SUM(H151+I151+J151+M151+O151)</f>
        <v>2034.3999999999999</v>
      </c>
      <c r="R151" s="19">
        <f t="shared" ref="R151" si="358">SUM(K151+L151+N151)</f>
        <v>5171.1000000000004</v>
      </c>
      <c r="S151" s="19">
        <f t="shared" ref="S151" si="359">SUM(G151-Q151)</f>
        <v>31965.599999999999</v>
      </c>
      <c r="T151" s="22">
        <v>111</v>
      </c>
    </row>
    <row r="152" spans="1:20" x14ac:dyDescent="0.2">
      <c r="A152" s="13">
        <v>142</v>
      </c>
      <c r="B152" s="8" t="s">
        <v>373</v>
      </c>
      <c r="C152" s="15" t="s">
        <v>350</v>
      </c>
      <c r="D152" s="16" t="s">
        <v>230</v>
      </c>
      <c r="E152" s="32" t="s">
        <v>316</v>
      </c>
      <c r="F152" s="17" t="s">
        <v>202</v>
      </c>
      <c r="G152" s="18">
        <v>25000</v>
      </c>
      <c r="H152" s="18">
        <v>0</v>
      </c>
      <c r="I152" s="19">
        <v>25</v>
      </c>
      <c r="J152" s="23">
        <f>(G152*2.87%)</f>
        <v>717.5</v>
      </c>
      <c r="K152" s="19">
        <f>(G152*7.1%)</f>
        <v>1774.9999999999998</v>
      </c>
      <c r="L152" s="20">
        <v>275</v>
      </c>
      <c r="M152" s="21">
        <f>(G152*3.04%)</f>
        <v>760</v>
      </c>
      <c r="N152" s="19">
        <f>(G152*7.09%)</f>
        <v>1772.5000000000002</v>
      </c>
      <c r="O152" s="18"/>
      <c r="P152" s="19">
        <f>SUM(J152+K152+L152+M152+N152+O152)</f>
        <v>5300</v>
      </c>
      <c r="Q152" s="19">
        <f>SUM(H152+I152+J152+M152+O152)</f>
        <v>1502.5</v>
      </c>
      <c r="R152" s="19">
        <f>SUM(K152+L152+N152)</f>
        <v>3822.5</v>
      </c>
      <c r="S152" s="19">
        <f>SUM(G152-Q152)</f>
        <v>23497.5</v>
      </c>
      <c r="T152" s="22">
        <v>111</v>
      </c>
    </row>
    <row r="153" spans="1:20" x14ac:dyDescent="0.2">
      <c r="A153" s="13">
        <v>143</v>
      </c>
      <c r="B153" s="8" t="s">
        <v>293</v>
      </c>
      <c r="C153" s="15" t="s">
        <v>362</v>
      </c>
      <c r="D153" s="16" t="s">
        <v>401</v>
      </c>
      <c r="E153" s="32" t="s">
        <v>316</v>
      </c>
      <c r="F153" s="17" t="s">
        <v>343</v>
      </c>
      <c r="G153" s="18">
        <v>22000</v>
      </c>
      <c r="H153" s="18">
        <v>0</v>
      </c>
      <c r="I153" s="19">
        <v>25</v>
      </c>
      <c r="J153" s="23">
        <f t="shared" ref="J153" si="360">(G153*2.87%)</f>
        <v>631.4</v>
      </c>
      <c r="K153" s="19">
        <f t="shared" ref="K153" si="361">(G153*7.1%)</f>
        <v>1561.9999999999998</v>
      </c>
      <c r="L153" s="20">
        <v>242</v>
      </c>
      <c r="M153" s="21">
        <f t="shared" ref="M153" si="362">(G153*3.04%)</f>
        <v>668.8</v>
      </c>
      <c r="N153" s="19">
        <f t="shared" ref="N153" si="363">(G153*7.09%)</f>
        <v>1559.8000000000002</v>
      </c>
      <c r="O153" s="18"/>
      <c r="P153" s="19">
        <f t="shared" ref="P153" si="364">SUM(J153+K153+L153+M153+N153+O153)</f>
        <v>4664</v>
      </c>
      <c r="Q153" s="19">
        <f t="shared" ref="Q153" si="365">SUM(H153+I153+J153+M153+O153)</f>
        <v>1325.1999999999998</v>
      </c>
      <c r="R153" s="19">
        <f t="shared" ref="R153" si="366">SUM(K153+L153+N153)</f>
        <v>3363.8</v>
      </c>
      <c r="S153" s="19">
        <f t="shared" ref="S153" si="367">SUM(G153-Q153)</f>
        <v>20674.8</v>
      </c>
      <c r="T153" s="22">
        <v>111</v>
      </c>
    </row>
    <row r="154" spans="1:20" x14ac:dyDescent="0.2">
      <c r="A154" s="13">
        <v>144</v>
      </c>
      <c r="B154" s="8" t="s">
        <v>363</v>
      </c>
      <c r="C154" s="15" t="s">
        <v>362</v>
      </c>
      <c r="D154" s="16" t="s">
        <v>278</v>
      </c>
      <c r="E154" s="32" t="s">
        <v>316</v>
      </c>
      <c r="F154" s="17" t="s">
        <v>315</v>
      </c>
      <c r="G154" s="18">
        <v>31500</v>
      </c>
      <c r="H154" s="18">
        <v>0</v>
      </c>
      <c r="I154" s="19">
        <v>25</v>
      </c>
      <c r="J154" s="23">
        <f t="shared" ref="J154" si="368">(G154*2.87%)</f>
        <v>904.05</v>
      </c>
      <c r="K154" s="19">
        <f t="shared" ref="K154" si="369">(G154*7.1%)</f>
        <v>2236.5</v>
      </c>
      <c r="L154" s="20">
        <v>346.5</v>
      </c>
      <c r="M154" s="21">
        <f t="shared" ref="M154" si="370">(G154*3.04%)</f>
        <v>957.6</v>
      </c>
      <c r="N154" s="19">
        <f t="shared" ref="N154" si="371">(G154*7.09%)</f>
        <v>2233.3500000000004</v>
      </c>
      <c r="O154" s="18"/>
      <c r="P154" s="19">
        <f t="shared" ref="P154" si="372">SUM(J154+K154+L154+M154+N154+O154)</f>
        <v>6678.0000000000009</v>
      </c>
      <c r="Q154" s="19">
        <f t="shared" ref="Q154" si="373">SUM(H154+I154+J154+M154+O154)</f>
        <v>1886.65</v>
      </c>
      <c r="R154" s="19">
        <f t="shared" ref="R154" si="374">SUM(K154+L154+N154)</f>
        <v>4816.3500000000004</v>
      </c>
      <c r="S154" s="19">
        <f t="shared" ref="S154" si="375">SUM(G154-Q154)</f>
        <v>29613.35</v>
      </c>
      <c r="T154" s="22">
        <v>111</v>
      </c>
    </row>
    <row r="155" spans="1:20" x14ac:dyDescent="0.2">
      <c r="A155" s="13">
        <v>145</v>
      </c>
      <c r="B155" s="14" t="s">
        <v>60</v>
      </c>
      <c r="C155" s="25" t="s">
        <v>61</v>
      </c>
      <c r="D155" s="14" t="s">
        <v>183</v>
      </c>
      <c r="E155" s="32" t="s">
        <v>315</v>
      </c>
      <c r="F155" s="17" t="s">
        <v>344</v>
      </c>
      <c r="G155" s="18">
        <v>60000</v>
      </c>
      <c r="H155" s="18">
        <v>3486.68</v>
      </c>
      <c r="I155" s="19">
        <v>25</v>
      </c>
      <c r="J155" s="23">
        <f t="shared" si="350"/>
        <v>1722</v>
      </c>
      <c r="K155" s="19">
        <f t="shared" si="351"/>
        <v>4260</v>
      </c>
      <c r="L155" s="20">
        <v>593.21</v>
      </c>
      <c r="M155" s="21">
        <f t="shared" si="352"/>
        <v>1824</v>
      </c>
      <c r="N155" s="19">
        <f t="shared" si="353"/>
        <v>4254</v>
      </c>
      <c r="O155" s="18"/>
      <c r="P155" s="19">
        <f t="shared" ref="P155" si="376">SUM(J155+K155+L155+M155+N155+O155)</f>
        <v>12653.21</v>
      </c>
      <c r="Q155" s="19">
        <f t="shared" ref="Q155" si="377">SUM(H155+I155+J155+M155+O155)</f>
        <v>7057.68</v>
      </c>
      <c r="R155" s="19">
        <f>SUM(K155+L155+N155)</f>
        <v>9107.2099999999991</v>
      </c>
      <c r="S155" s="19">
        <f>SUM(G155-Q155)</f>
        <v>52942.32</v>
      </c>
      <c r="T155" s="22">
        <v>111</v>
      </c>
    </row>
    <row r="156" spans="1:20" x14ac:dyDescent="0.2">
      <c r="A156" s="13">
        <v>146</v>
      </c>
      <c r="B156" s="14" t="s">
        <v>195</v>
      </c>
      <c r="C156" s="25" t="s">
        <v>61</v>
      </c>
      <c r="D156" s="14" t="s">
        <v>229</v>
      </c>
      <c r="E156" s="32" t="s">
        <v>315</v>
      </c>
      <c r="F156" s="17" t="s">
        <v>344</v>
      </c>
      <c r="G156" s="18">
        <v>45000</v>
      </c>
      <c r="H156" s="18">
        <v>1148.33</v>
      </c>
      <c r="I156" s="19">
        <v>25</v>
      </c>
      <c r="J156" s="23">
        <f t="shared" si="350"/>
        <v>1291.5</v>
      </c>
      <c r="K156" s="19">
        <f t="shared" si="351"/>
        <v>3194.9999999999995</v>
      </c>
      <c r="L156" s="20">
        <v>495</v>
      </c>
      <c r="M156" s="21">
        <f t="shared" si="352"/>
        <v>1368</v>
      </c>
      <c r="N156" s="19">
        <f t="shared" si="353"/>
        <v>3190.5</v>
      </c>
      <c r="O156" s="18"/>
      <c r="P156" s="19">
        <f>SUM(J156+K156+L156+M156+N156+O61)</f>
        <v>9540</v>
      </c>
      <c r="Q156" s="19">
        <f>SUM(H156+I156+J156+M156+O61)</f>
        <v>3832.83</v>
      </c>
      <c r="R156" s="19">
        <f>SUM(K156+L156+N156)</f>
        <v>6880.5</v>
      </c>
      <c r="S156" s="19">
        <f>SUM(G156-Q156)</f>
        <v>41167.17</v>
      </c>
      <c r="T156" s="22">
        <v>111</v>
      </c>
    </row>
    <row r="157" spans="1:20" x14ac:dyDescent="0.2">
      <c r="A157" s="13">
        <v>147</v>
      </c>
      <c r="B157" s="14" t="s">
        <v>133</v>
      </c>
      <c r="C157" s="25" t="s">
        <v>61</v>
      </c>
      <c r="D157" s="16" t="s">
        <v>59</v>
      </c>
      <c r="E157" s="32" t="s">
        <v>315</v>
      </c>
      <c r="F157" s="17" t="s">
        <v>344</v>
      </c>
      <c r="G157" s="18">
        <v>37000</v>
      </c>
      <c r="H157" s="18">
        <v>19.25</v>
      </c>
      <c r="I157" s="19">
        <v>25</v>
      </c>
      <c r="J157" s="23">
        <f t="shared" si="350"/>
        <v>1061.9000000000001</v>
      </c>
      <c r="K157" s="19">
        <f t="shared" si="351"/>
        <v>2626.9999999999995</v>
      </c>
      <c r="L157" s="20">
        <v>407</v>
      </c>
      <c r="M157" s="21">
        <f t="shared" si="352"/>
        <v>1124.8</v>
      </c>
      <c r="N157" s="19">
        <f t="shared" si="353"/>
        <v>2623.3</v>
      </c>
      <c r="O157" s="18"/>
      <c r="P157" s="19">
        <f>SUM(J157+K157+L157+M157+N157+O157)</f>
        <v>7844</v>
      </c>
      <c r="Q157" s="19">
        <f>SUM(H157+I157+J157+M157+O157)</f>
        <v>2230.9499999999998</v>
      </c>
      <c r="R157" s="19">
        <f>SUM(K157+L157+N157)</f>
        <v>5657.2999999999993</v>
      </c>
      <c r="S157" s="19">
        <f>SUM(G157-Q157)</f>
        <v>34769.050000000003</v>
      </c>
      <c r="T157" s="22">
        <v>111</v>
      </c>
    </row>
    <row r="158" spans="1:20" x14ac:dyDescent="0.2">
      <c r="A158" s="13">
        <v>148</v>
      </c>
      <c r="B158" s="8" t="s">
        <v>63</v>
      </c>
      <c r="C158" s="25" t="s">
        <v>61</v>
      </c>
      <c r="D158" s="14" t="s">
        <v>59</v>
      </c>
      <c r="E158" s="32" t="s">
        <v>316</v>
      </c>
      <c r="F158" s="17" t="s">
        <v>344</v>
      </c>
      <c r="G158" s="18">
        <v>33500</v>
      </c>
      <c r="H158" s="18">
        <v>0</v>
      </c>
      <c r="I158" s="19">
        <v>25</v>
      </c>
      <c r="J158" s="23">
        <f t="shared" si="350"/>
        <v>961.45</v>
      </c>
      <c r="K158" s="19">
        <f t="shared" si="351"/>
        <v>2378.5</v>
      </c>
      <c r="L158" s="20">
        <v>346.5</v>
      </c>
      <c r="M158" s="21">
        <f>(G158*3.04%)</f>
        <v>1018.4</v>
      </c>
      <c r="N158" s="19">
        <f>(G158*7.09%)</f>
        <v>2375.15</v>
      </c>
      <c r="O158" s="18"/>
      <c r="P158" s="19">
        <f>SUM(J158+K158+L158+M158+N158+O158)</f>
        <v>7080</v>
      </c>
      <c r="Q158" s="19">
        <f>SUM(H158+I158+J158+M158+O158)</f>
        <v>2004.85</v>
      </c>
      <c r="R158" s="19">
        <f>SUM(K158+L158+N158)</f>
        <v>5100.1499999999996</v>
      </c>
      <c r="S158" s="19">
        <f>SUM(G158-Q158)</f>
        <v>31495.15</v>
      </c>
      <c r="T158" s="22">
        <v>111</v>
      </c>
    </row>
    <row r="159" spans="1:20" x14ac:dyDescent="0.2">
      <c r="A159" s="13">
        <v>149</v>
      </c>
      <c r="B159" s="8" t="s">
        <v>62</v>
      </c>
      <c r="C159" s="25" t="s">
        <v>61</v>
      </c>
      <c r="D159" s="14" t="s">
        <v>231</v>
      </c>
      <c r="E159" s="32" t="s">
        <v>315</v>
      </c>
      <c r="F159" s="17" t="s">
        <v>343</v>
      </c>
      <c r="G159" s="18">
        <v>31400</v>
      </c>
      <c r="H159" s="18">
        <v>0</v>
      </c>
      <c r="I159" s="19">
        <v>25</v>
      </c>
      <c r="J159" s="23">
        <f t="shared" si="350"/>
        <v>901.18</v>
      </c>
      <c r="K159" s="19">
        <f t="shared" si="351"/>
        <v>2229.3999999999996</v>
      </c>
      <c r="L159" s="20">
        <v>323.39999999999998</v>
      </c>
      <c r="M159" s="21">
        <f>(G159*3.04%)</f>
        <v>954.56</v>
      </c>
      <c r="N159" s="19">
        <f>(G159*7.09%)</f>
        <v>2226.2600000000002</v>
      </c>
      <c r="O159" s="18"/>
      <c r="P159" s="19">
        <f>SUM(J159+K159+L159+M159+N159+O159)</f>
        <v>6634.7999999999993</v>
      </c>
      <c r="Q159" s="19">
        <f>SUM(H159+I159+J159+M159+O159)</f>
        <v>1880.7399999999998</v>
      </c>
      <c r="R159" s="19">
        <f>SUM(K159+L159+N159)</f>
        <v>4779.0599999999995</v>
      </c>
      <c r="S159" s="19">
        <f>SUM(G159-Q159)</f>
        <v>29519.260000000002</v>
      </c>
      <c r="T159" s="22">
        <v>111</v>
      </c>
    </row>
    <row r="160" spans="1:20" x14ac:dyDescent="0.2">
      <c r="A160" s="13">
        <v>150</v>
      </c>
      <c r="B160" s="8" t="s">
        <v>38</v>
      </c>
      <c r="C160" s="25" t="s">
        <v>61</v>
      </c>
      <c r="D160" s="16" t="s">
        <v>31</v>
      </c>
      <c r="E160" s="32" t="s">
        <v>315</v>
      </c>
      <c r="F160" s="17" t="s">
        <v>343</v>
      </c>
      <c r="G160" s="18">
        <v>34000</v>
      </c>
      <c r="H160" s="18">
        <v>0</v>
      </c>
      <c r="I160" s="19">
        <v>25</v>
      </c>
      <c r="J160" s="23">
        <f t="shared" si="350"/>
        <v>975.8</v>
      </c>
      <c r="K160" s="19">
        <f t="shared" si="351"/>
        <v>2414</v>
      </c>
      <c r="L160" s="20">
        <v>346.5</v>
      </c>
      <c r="M160" s="21">
        <f t="shared" ref="M160:M161" si="378">(G160*3.04%)</f>
        <v>1033.5999999999999</v>
      </c>
      <c r="N160" s="19">
        <f t="shared" ref="N160:N161" si="379">(G160*7.09%)</f>
        <v>2410.6000000000004</v>
      </c>
      <c r="O160" s="18"/>
      <c r="P160" s="19">
        <f t="shared" ref="P160" si="380">SUM(J160+K160+L160+M160+N160+O160)</f>
        <v>7180.5</v>
      </c>
      <c r="Q160" s="19">
        <f t="shared" ref="Q160" si="381">SUM(H160+I160+J160+M160+O160)</f>
        <v>2034.3999999999999</v>
      </c>
      <c r="R160" s="19">
        <f t="shared" ref="R160" si="382">SUM(K160+L160+N160)</f>
        <v>5171.1000000000004</v>
      </c>
      <c r="S160" s="19">
        <f t="shared" ref="S160" si="383">SUM(G160-Q160)</f>
        <v>31965.599999999999</v>
      </c>
      <c r="T160" s="22">
        <v>111</v>
      </c>
    </row>
    <row r="161" spans="1:20" x14ac:dyDescent="0.2">
      <c r="A161" s="13">
        <v>151</v>
      </c>
      <c r="B161" s="14" t="s">
        <v>75</v>
      </c>
      <c r="C161" s="15" t="s">
        <v>67</v>
      </c>
      <c r="D161" s="16" t="s">
        <v>177</v>
      </c>
      <c r="E161" s="32" t="s">
        <v>315</v>
      </c>
      <c r="F161" s="17" t="s">
        <v>343</v>
      </c>
      <c r="G161" s="18">
        <v>50000</v>
      </c>
      <c r="H161" s="18">
        <v>1854</v>
      </c>
      <c r="I161" s="19">
        <v>25</v>
      </c>
      <c r="J161" s="23">
        <f t="shared" ref="J161" si="384">(G161*2.87%)</f>
        <v>1435</v>
      </c>
      <c r="K161" s="19">
        <f t="shared" ref="K161" si="385">(G161*7.1%)</f>
        <v>3549.9999999999995</v>
      </c>
      <c r="L161" s="20">
        <v>550</v>
      </c>
      <c r="M161" s="21">
        <f t="shared" si="378"/>
        <v>1520</v>
      </c>
      <c r="N161" s="19">
        <f t="shared" si="379"/>
        <v>3545.0000000000005</v>
      </c>
      <c r="O161" s="18"/>
      <c r="P161" s="19">
        <f t="shared" ref="P161:P164" si="386">SUM(J161+K161+L161+M161+N161+O161)</f>
        <v>10600</v>
      </c>
      <c r="Q161" s="19">
        <f t="shared" ref="Q161:Q164" si="387">SUM(H161+I161+J161+M161+O161)</f>
        <v>4834</v>
      </c>
      <c r="R161" s="19">
        <f t="shared" ref="R161:R164" si="388">SUM(K161+L161+N161)</f>
        <v>7645</v>
      </c>
      <c r="S161" s="19">
        <f t="shared" ref="S161:S164" si="389">SUM(G161-Q161)</f>
        <v>45166</v>
      </c>
      <c r="T161" s="22">
        <v>111</v>
      </c>
    </row>
    <row r="162" spans="1:20" x14ac:dyDescent="0.2">
      <c r="A162" s="13">
        <v>152</v>
      </c>
      <c r="B162" s="14" t="s">
        <v>68</v>
      </c>
      <c r="C162" s="15" t="s">
        <v>67</v>
      </c>
      <c r="D162" s="16" t="s">
        <v>59</v>
      </c>
      <c r="E162" s="32" t="s">
        <v>315</v>
      </c>
      <c r="F162" s="17" t="s">
        <v>344</v>
      </c>
      <c r="G162" s="18">
        <v>35000</v>
      </c>
      <c r="H162" s="18">
        <v>0</v>
      </c>
      <c r="I162" s="19">
        <v>25</v>
      </c>
      <c r="J162" s="23">
        <f t="shared" si="350"/>
        <v>1004.5</v>
      </c>
      <c r="K162" s="19">
        <f t="shared" si="351"/>
        <v>2485</v>
      </c>
      <c r="L162" s="20">
        <v>385</v>
      </c>
      <c r="M162" s="21">
        <f t="shared" si="352"/>
        <v>1064</v>
      </c>
      <c r="N162" s="19">
        <f t="shared" si="353"/>
        <v>2481.5</v>
      </c>
      <c r="O162" s="18">
        <v>1577.45</v>
      </c>
      <c r="P162" s="19">
        <f t="shared" si="386"/>
        <v>8997.4500000000007</v>
      </c>
      <c r="Q162" s="19">
        <f t="shared" si="387"/>
        <v>3670.95</v>
      </c>
      <c r="R162" s="19">
        <f t="shared" si="388"/>
        <v>5351.5</v>
      </c>
      <c r="S162" s="19">
        <f t="shared" si="389"/>
        <v>31329.05</v>
      </c>
      <c r="T162" s="22">
        <v>111</v>
      </c>
    </row>
    <row r="163" spans="1:20" x14ac:dyDescent="0.2">
      <c r="A163" s="13">
        <v>153</v>
      </c>
      <c r="B163" s="14" t="s">
        <v>82</v>
      </c>
      <c r="C163" s="15" t="s">
        <v>67</v>
      </c>
      <c r="D163" s="16" t="s">
        <v>59</v>
      </c>
      <c r="E163" s="32" t="s">
        <v>315</v>
      </c>
      <c r="F163" s="17" t="s">
        <v>343</v>
      </c>
      <c r="G163" s="18">
        <v>34000</v>
      </c>
      <c r="H163" s="18">
        <v>0</v>
      </c>
      <c r="I163" s="19">
        <v>25</v>
      </c>
      <c r="J163" s="23">
        <f t="shared" si="350"/>
        <v>975.8</v>
      </c>
      <c r="K163" s="19">
        <f t="shared" si="351"/>
        <v>2414</v>
      </c>
      <c r="L163" s="20">
        <v>374</v>
      </c>
      <c r="M163" s="21">
        <f t="shared" si="352"/>
        <v>1033.5999999999999</v>
      </c>
      <c r="N163" s="19">
        <f t="shared" si="353"/>
        <v>2410.6000000000004</v>
      </c>
      <c r="O163" s="18"/>
      <c r="P163" s="19">
        <f t="shared" si="386"/>
        <v>7208</v>
      </c>
      <c r="Q163" s="19">
        <f t="shared" si="387"/>
        <v>2034.3999999999999</v>
      </c>
      <c r="R163" s="19">
        <f t="shared" si="388"/>
        <v>5198.6000000000004</v>
      </c>
      <c r="S163" s="19">
        <f t="shared" si="389"/>
        <v>31965.599999999999</v>
      </c>
      <c r="T163" s="22">
        <v>111</v>
      </c>
    </row>
    <row r="164" spans="1:20" x14ac:dyDescent="0.2">
      <c r="A164" s="13">
        <v>154</v>
      </c>
      <c r="B164" s="8" t="s">
        <v>69</v>
      </c>
      <c r="C164" s="15" t="s">
        <v>67</v>
      </c>
      <c r="D164" s="16" t="s">
        <v>59</v>
      </c>
      <c r="E164" s="32" t="s">
        <v>315</v>
      </c>
      <c r="F164" s="17" t="s">
        <v>343</v>
      </c>
      <c r="G164" s="18">
        <v>35000</v>
      </c>
      <c r="H164" s="18">
        <v>0</v>
      </c>
      <c r="I164" s="19">
        <v>25</v>
      </c>
      <c r="J164" s="23">
        <f t="shared" ref="J164" si="390">(G164*2.87%)</f>
        <v>1004.5</v>
      </c>
      <c r="K164" s="19">
        <f t="shared" ref="K164" si="391">(G164*7.1%)</f>
        <v>2485</v>
      </c>
      <c r="L164" s="20">
        <v>385</v>
      </c>
      <c r="M164" s="21">
        <f t="shared" ref="M164" si="392">(G164*3.04%)</f>
        <v>1064</v>
      </c>
      <c r="N164" s="19">
        <f t="shared" ref="N164" si="393">(G164*7.09%)</f>
        <v>2481.5</v>
      </c>
      <c r="O164" s="18"/>
      <c r="P164" s="19">
        <f t="shared" si="386"/>
        <v>7420</v>
      </c>
      <c r="Q164" s="19">
        <f t="shared" si="387"/>
        <v>2093.5</v>
      </c>
      <c r="R164" s="19">
        <f t="shared" si="388"/>
        <v>5351.5</v>
      </c>
      <c r="S164" s="19">
        <f t="shared" si="389"/>
        <v>32906.5</v>
      </c>
      <c r="T164" s="22">
        <v>111</v>
      </c>
    </row>
    <row r="165" spans="1:20" x14ac:dyDescent="0.2">
      <c r="A165" s="13">
        <v>155</v>
      </c>
      <c r="B165" s="8" t="s">
        <v>70</v>
      </c>
      <c r="C165" s="15" t="s">
        <v>325</v>
      </c>
      <c r="D165" s="16" t="s">
        <v>59</v>
      </c>
      <c r="E165" s="32" t="s">
        <v>315</v>
      </c>
      <c r="F165" s="17" t="s">
        <v>343</v>
      </c>
      <c r="G165" s="18">
        <v>29400</v>
      </c>
      <c r="H165" s="18">
        <v>0</v>
      </c>
      <c r="I165" s="19">
        <v>25</v>
      </c>
      <c r="J165" s="23">
        <f>(G165*2.87%)</f>
        <v>843.78</v>
      </c>
      <c r="K165" s="19">
        <f>(G165*7.1%)</f>
        <v>2087.3999999999996</v>
      </c>
      <c r="L165" s="20">
        <v>323.39999999999998</v>
      </c>
      <c r="M165" s="21">
        <f>(G165*3.04%)</f>
        <v>893.76</v>
      </c>
      <c r="N165" s="19">
        <f>(G165*7.09%)</f>
        <v>2084.46</v>
      </c>
      <c r="O165" s="18"/>
      <c r="P165" s="19">
        <f>SUM(J165+K165+L165+M165+N165+O165)</f>
        <v>6232.7999999999993</v>
      </c>
      <c r="Q165" s="19">
        <f>SUM(H165+I165+J165+M165+O165)</f>
        <v>1762.54</v>
      </c>
      <c r="R165" s="19">
        <f>SUM(K165+L165+N165)</f>
        <v>4495.26</v>
      </c>
      <c r="S165" s="19">
        <f>SUM(G165-Q165)</f>
        <v>27637.46</v>
      </c>
      <c r="T165" s="22">
        <v>111</v>
      </c>
    </row>
    <row r="166" spans="1:20" x14ac:dyDescent="0.2">
      <c r="A166" s="13">
        <v>156</v>
      </c>
      <c r="B166" s="8" t="s">
        <v>388</v>
      </c>
      <c r="C166" s="15" t="s">
        <v>325</v>
      </c>
      <c r="D166" s="16" t="s">
        <v>135</v>
      </c>
      <c r="E166" s="32" t="s">
        <v>315</v>
      </c>
      <c r="F166" s="17" t="s">
        <v>345</v>
      </c>
      <c r="G166" s="18">
        <v>17635</v>
      </c>
      <c r="H166" s="18">
        <v>0</v>
      </c>
      <c r="I166" s="19">
        <v>25</v>
      </c>
      <c r="J166" s="23">
        <f>(G166*2.87%)</f>
        <v>506.12450000000001</v>
      </c>
      <c r="K166" s="19">
        <f>(G166*7.1%)</f>
        <v>1252.0849999999998</v>
      </c>
      <c r="L166" s="20">
        <v>323.39999999999998</v>
      </c>
      <c r="M166" s="21">
        <f>(G166*3.04%)</f>
        <v>536.10400000000004</v>
      </c>
      <c r="N166" s="19">
        <f>(G166*7.09%)</f>
        <v>1250.3215</v>
      </c>
      <c r="O166" s="18"/>
      <c r="P166" s="19">
        <f>SUM(J166+K166+L166+M166+N166+O166)</f>
        <v>3868.0349999999999</v>
      </c>
      <c r="Q166" s="19">
        <f>SUM(H166+I166+J166+M166+O166)</f>
        <v>1067.2285000000002</v>
      </c>
      <c r="R166" s="19">
        <f>SUM(K166+L166+N166)</f>
        <v>2825.8064999999997</v>
      </c>
      <c r="S166" s="19">
        <f>SUM(G166-Q166)</f>
        <v>16567.771499999999</v>
      </c>
      <c r="T166" s="22">
        <v>111</v>
      </c>
    </row>
    <row r="167" spans="1:20" x14ac:dyDescent="0.2">
      <c r="A167" s="13">
        <v>157</v>
      </c>
      <c r="B167" s="8" t="s">
        <v>273</v>
      </c>
      <c r="C167" s="15" t="s">
        <v>325</v>
      </c>
      <c r="D167" s="16" t="s">
        <v>210</v>
      </c>
      <c r="E167" s="32" t="s">
        <v>316</v>
      </c>
      <c r="F167" s="17" t="s">
        <v>345</v>
      </c>
      <c r="G167" s="18">
        <v>30870</v>
      </c>
      <c r="H167" s="18">
        <v>0</v>
      </c>
      <c r="I167" s="19">
        <v>25</v>
      </c>
      <c r="J167" s="23">
        <f t="shared" ref="J167" si="394">(G167*2.87%)</f>
        <v>885.96900000000005</v>
      </c>
      <c r="K167" s="19">
        <f t="shared" ref="K167" si="395">(G167*7.1%)</f>
        <v>2191.77</v>
      </c>
      <c r="L167" s="20">
        <v>198</v>
      </c>
      <c r="M167" s="21">
        <f t="shared" ref="M167" si="396">(G167*3.04%)</f>
        <v>938.44799999999998</v>
      </c>
      <c r="N167" s="19">
        <f t="shared" ref="N167" si="397">(G167*7.09%)</f>
        <v>2188.683</v>
      </c>
      <c r="O167" s="18"/>
      <c r="P167" s="19">
        <f>SUM(J167+K167+L167+M167+N167+O167)</f>
        <v>6402.87</v>
      </c>
      <c r="Q167" s="19">
        <f>SUM(H167+I167+J167+M167+O167)</f>
        <v>1849.4169999999999</v>
      </c>
      <c r="R167" s="19">
        <f>SUM(K167+L167+N167)</f>
        <v>4578.4529999999995</v>
      </c>
      <c r="S167" s="19">
        <f>SUM(G167-Q167)</f>
        <v>29020.582999999999</v>
      </c>
      <c r="T167" s="22">
        <v>111</v>
      </c>
    </row>
    <row r="168" spans="1:20" x14ac:dyDescent="0.2">
      <c r="A168" s="13">
        <v>158</v>
      </c>
      <c r="B168" s="8" t="s">
        <v>264</v>
      </c>
      <c r="C168" s="15" t="s">
        <v>67</v>
      </c>
      <c r="D168" s="16" t="s">
        <v>230</v>
      </c>
      <c r="E168" s="32" t="s">
        <v>316</v>
      </c>
      <c r="F168" s="17" t="s">
        <v>343</v>
      </c>
      <c r="G168" s="18">
        <v>31500</v>
      </c>
      <c r="H168" s="18">
        <v>0</v>
      </c>
      <c r="I168" s="19">
        <v>25</v>
      </c>
      <c r="J168" s="23">
        <f t="shared" ref="J168" si="398">(G168*2.87%)</f>
        <v>904.05</v>
      </c>
      <c r="K168" s="19">
        <f t="shared" ref="K168" si="399">(G168*7.1%)</f>
        <v>2236.5</v>
      </c>
      <c r="L168" s="20">
        <v>346.5</v>
      </c>
      <c r="M168" s="21">
        <f t="shared" ref="M168" si="400">(G168*3.04%)</f>
        <v>957.6</v>
      </c>
      <c r="N168" s="19">
        <f t="shared" ref="N168" si="401">(G168*7.09%)</f>
        <v>2233.3500000000004</v>
      </c>
      <c r="O168" s="18"/>
      <c r="P168" s="19">
        <f t="shared" ref="P168" si="402">SUM(J168+K168+L168+M168+N168+O168)</f>
        <v>6678.0000000000009</v>
      </c>
      <c r="Q168" s="19">
        <f t="shared" ref="Q168" si="403">SUM(H168+I168+J168+M168+O168)</f>
        <v>1886.65</v>
      </c>
      <c r="R168" s="19">
        <f t="shared" ref="R168" si="404">SUM(K168+L168+N168)</f>
        <v>4816.3500000000004</v>
      </c>
      <c r="S168" s="19">
        <f t="shared" ref="S168" si="405">SUM(G168-Q168)</f>
        <v>29613.35</v>
      </c>
      <c r="T168" s="22">
        <v>111</v>
      </c>
    </row>
    <row r="169" spans="1:20" x14ac:dyDescent="0.2">
      <c r="A169" s="13">
        <v>159</v>
      </c>
      <c r="B169" s="8" t="s">
        <v>274</v>
      </c>
      <c r="C169" s="15" t="s">
        <v>67</v>
      </c>
      <c r="D169" s="16" t="s">
        <v>230</v>
      </c>
      <c r="E169" s="32" t="s">
        <v>316</v>
      </c>
      <c r="F169" s="17" t="s">
        <v>343</v>
      </c>
      <c r="G169" s="18">
        <v>31500</v>
      </c>
      <c r="H169" s="18">
        <v>0</v>
      </c>
      <c r="I169" s="19">
        <v>25</v>
      </c>
      <c r="J169" s="23">
        <f t="shared" ref="J169:J170" si="406">(G169*2.87%)</f>
        <v>904.05</v>
      </c>
      <c r="K169" s="19">
        <f t="shared" ref="K169:K170" si="407">(G169*7.1%)</f>
        <v>2236.5</v>
      </c>
      <c r="L169" s="20">
        <v>346.5</v>
      </c>
      <c r="M169" s="21">
        <f t="shared" ref="M169:M170" si="408">(G169*3.04%)</f>
        <v>957.6</v>
      </c>
      <c r="N169" s="19">
        <f t="shared" ref="N169:N170" si="409">(G169*7.09%)</f>
        <v>2233.3500000000004</v>
      </c>
      <c r="O169" s="18"/>
      <c r="P169" s="19">
        <f t="shared" ref="P169:P170" si="410">SUM(J169+K169+L169+M169+N169+O169)</f>
        <v>6678.0000000000009</v>
      </c>
      <c r="Q169" s="19">
        <f t="shared" ref="Q169:Q170" si="411">SUM(H169+I169+J169+M169+O169)</f>
        <v>1886.65</v>
      </c>
      <c r="R169" s="19">
        <f t="shared" ref="R169:R170" si="412">SUM(K169+L169+N169)</f>
        <v>4816.3500000000004</v>
      </c>
      <c r="S169" s="19">
        <f t="shared" ref="S169:S170" si="413">SUM(G169-Q169)</f>
        <v>29613.35</v>
      </c>
      <c r="T169" s="22">
        <v>111</v>
      </c>
    </row>
    <row r="170" spans="1:20" x14ac:dyDescent="0.2">
      <c r="A170" s="13">
        <v>160</v>
      </c>
      <c r="B170" s="8" t="s">
        <v>275</v>
      </c>
      <c r="C170" s="15" t="s">
        <v>67</v>
      </c>
      <c r="D170" s="16" t="s">
        <v>230</v>
      </c>
      <c r="E170" s="32" t="s">
        <v>316</v>
      </c>
      <c r="F170" s="17" t="s">
        <v>343</v>
      </c>
      <c r="G170" s="18">
        <v>31500</v>
      </c>
      <c r="H170" s="18">
        <v>0</v>
      </c>
      <c r="I170" s="19">
        <v>25</v>
      </c>
      <c r="J170" s="23">
        <f t="shared" si="406"/>
        <v>904.05</v>
      </c>
      <c r="K170" s="19">
        <f t="shared" si="407"/>
        <v>2236.5</v>
      </c>
      <c r="L170" s="20">
        <v>346.5</v>
      </c>
      <c r="M170" s="21">
        <f t="shared" si="408"/>
        <v>957.6</v>
      </c>
      <c r="N170" s="19">
        <f t="shared" si="409"/>
        <v>2233.3500000000004</v>
      </c>
      <c r="O170" s="18"/>
      <c r="P170" s="19">
        <f t="shared" si="410"/>
        <v>6678.0000000000009</v>
      </c>
      <c r="Q170" s="19">
        <f t="shared" si="411"/>
        <v>1886.65</v>
      </c>
      <c r="R170" s="19">
        <f t="shared" si="412"/>
        <v>4816.3500000000004</v>
      </c>
      <c r="S170" s="19">
        <f t="shared" si="413"/>
        <v>29613.35</v>
      </c>
      <c r="T170" s="22">
        <v>111</v>
      </c>
    </row>
    <row r="171" spans="1:20" x14ac:dyDescent="0.2">
      <c r="A171" s="13">
        <v>161</v>
      </c>
      <c r="B171" s="8" t="s">
        <v>311</v>
      </c>
      <c r="C171" s="15" t="s">
        <v>67</v>
      </c>
      <c r="D171" s="16" t="s">
        <v>230</v>
      </c>
      <c r="E171" s="32" t="s">
        <v>315</v>
      </c>
      <c r="F171" s="17" t="s">
        <v>343</v>
      </c>
      <c r="G171" s="18">
        <v>31500</v>
      </c>
      <c r="H171" s="18">
        <v>0</v>
      </c>
      <c r="I171" s="19">
        <v>25</v>
      </c>
      <c r="J171" s="23">
        <f t="shared" ref="J171" si="414">(G171*2.87%)</f>
        <v>904.05</v>
      </c>
      <c r="K171" s="19">
        <f t="shared" ref="K171" si="415">(G171*7.1%)</f>
        <v>2236.5</v>
      </c>
      <c r="L171" s="20">
        <v>346.5</v>
      </c>
      <c r="M171" s="21">
        <f t="shared" ref="M171" si="416">(G171*3.04%)</f>
        <v>957.6</v>
      </c>
      <c r="N171" s="19">
        <f t="shared" ref="N171" si="417">(G171*7.09%)</f>
        <v>2233.3500000000004</v>
      </c>
      <c r="O171" s="18"/>
      <c r="P171" s="19">
        <f t="shared" ref="P171" si="418">SUM(J171+K171+L171+M171+N171+O171)</f>
        <v>6678.0000000000009</v>
      </c>
      <c r="Q171" s="19">
        <f t="shared" ref="Q171" si="419">SUM(H171+I171+J171+M171+O171)</f>
        <v>1886.65</v>
      </c>
      <c r="R171" s="19">
        <f t="shared" ref="R171" si="420">SUM(K171+L171+N171)</f>
        <v>4816.3500000000004</v>
      </c>
      <c r="S171" s="19">
        <f t="shared" ref="S171:S180" si="421">SUM(G171-Q171)</f>
        <v>29613.35</v>
      </c>
      <c r="T171" s="22">
        <v>111</v>
      </c>
    </row>
    <row r="172" spans="1:20" x14ac:dyDescent="0.2">
      <c r="A172" s="13">
        <v>162</v>
      </c>
      <c r="B172" s="8" t="s">
        <v>351</v>
      </c>
      <c r="C172" s="15" t="s">
        <v>67</v>
      </c>
      <c r="D172" s="16" t="s">
        <v>230</v>
      </c>
      <c r="E172" s="32" t="s">
        <v>316</v>
      </c>
      <c r="F172" s="17" t="s">
        <v>202</v>
      </c>
      <c r="G172" s="18">
        <v>31500</v>
      </c>
      <c r="H172" s="18">
        <v>0</v>
      </c>
      <c r="I172" s="19">
        <v>25</v>
      </c>
      <c r="J172" s="23">
        <f t="shared" ref="J172:J173" si="422">(G172*2.87%)</f>
        <v>904.05</v>
      </c>
      <c r="K172" s="19">
        <f t="shared" ref="K172:K173" si="423">(G172*7.1%)</f>
        <v>2236.5</v>
      </c>
      <c r="L172" s="20">
        <v>346.5</v>
      </c>
      <c r="M172" s="21">
        <f t="shared" ref="M172:M173" si="424">(G172*3.04%)</f>
        <v>957.6</v>
      </c>
      <c r="N172" s="19">
        <f t="shared" ref="N172:N173" si="425">(G172*7.09%)</f>
        <v>2233.3500000000004</v>
      </c>
      <c r="O172" s="18"/>
      <c r="P172" s="19">
        <f t="shared" ref="P172:P173" si="426">SUM(J172+K172+L172+M172+N172+O172)</f>
        <v>6678.0000000000009</v>
      </c>
      <c r="Q172" s="19">
        <f t="shared" ref="Q172:Q173" si="427">SUM(H172+I172+J172+M172+O172)</f>
        <v>1886.65</v>
      </c>
      <c r="R172" s="19">
        <f t="shared" ref="R172:R173" si="428">SUM(K172+L172+N172)</f>
        <v>4816.3500000000004</v>
      </c>
      <c r="S172" s="19">
        <f t="shared" ref="S172:S173" si="429">SUM(G172-Q172)</f>
        <v>29613.35</v>
      </c>
      <c r="T172" s="22">
        <v>111</v>
      </c>
    </row>
    <row r="173" spans="1:20" x14ac:dyDescent="0.2">
      <c r="A173" s="13">
        <v>163</v>
      </c>
      <c r="B173" s="8" t="s">
        <v>378</v>
      </c>
      <c r="C173" s="15" t="s">
        <v>67</v>
      </c>
      <c r="D173" s="16" t="s">
        <v>230</v>
      </c>
      <c r="E173" s="32" t="s">
        <v>316</v>
      </c>
      <c r="F173" s="17" t="s">
        <v>202</v>
      </c>
      <c r="G173" s="18">
        <v>22000</v>
      </c>
      <c r="H173" s="18">
        <v>0</v>
      </c>
      <c r="I173" s="19">
        <v>25</v>
      </c>
      <c r="J173" s="23">
        <f t="shared" si="422"/>
        <v>631.4</v>
      </c>
      <c r="K173" s="19">
        <f t="shared" si="423"/>
        <v>1561.9999999999998</v>
      </c>
      <c r="L173" s="20">
        <v>242</v>
      </c>
      <c r="M173" s="21">
        <f t="shared" si="424"/>
        <v>668.8</v>
      </c>
      <c r="N173" s="19">
        <f t="shared" si="425"/>
        <v>1559.8000000000002</v>
      </c>
      <c r="O173" s="18"/>
      <c r="P173" s="19">
        <f t="shared" si="426"/>
        <v>4664</v>
      </c>
      <c r="Q173" s="19">
        <f t="shared" si="427"/>
        <v>1325.1999999999998</v>
      </c>
      <c r="R173" s="19">
        <f t="shared" si="428"/>
        <v>3363.8</v>
      </c>
      <c r="S173" s="19">
        <f t="shared" si="429"/>
        <v>20674.8</v>
      </c>
      <c r="T173" s="22">
        <v>111</v>
      </c>
    </row>
    <row r="174" spans="1:20" x14ac:dyDescent="0.2">
      <c r="A174" s="13">
        <v>164</v>
      </c>
      <c r="B174" s="8" t="s">
        <v>198</v>
      </c>
      <c r="C174" s="15" t="s">
        <v>67</v>
      </c>
      <c r="D174" s="16" t="s">
        <v>259</v>
      </c>
      <c r="E174" s="32" t="s">
        <v>315</v>
      </c>
      <c r="F174" s="17" t="s">
        <v>345</v>
      </c>
      <c r="G174" s="18">
        <v>22500</v>
      </c>
      <c r="H174" s="18">
        <v>0</v>
      </c>
      <c r="I174" s="19">
        <v>25</v>
      </c>
      <c r="J174" s="23">
        <f>(G174*2.87%)</f>
        <v>645.75</v>
      </c>
      <c r="K174" s="19">
        <f>(G174*7.1%)</f>
        <v>1597.4999999999998</v>
      </c>
      <c r="L174" s="20">
        <v>198</v>
      </c>
      <c r="M174" s="21">
        <f>(G174*3.04%)</f>
        <v>684</v>
      </c>
      <c r="N174" s="19">
        <f>(G174*7.09%)</f>
        <v>1595.25</v>
      </c>
      <c r="O174" s="18"/>
      <c r="P174" s="19">
        <f>SUM(J174+K174+L174+M174+N174+O174)</f>
        <v>4720.5</v>
      </c>
      <c r="Q174" s="19">
        <f>SUM(H174+I174+J174+M174+O174)</f>
        <v>1354.75</v>
      </c>
      <c r="R174" s="19">
        <f>SUM(K174+L174+N174)</f>
        <v>3390.75</v>
      </c>
      <c r="S174" s="19">
        <f>SUM(G174-Q174)</f>
        <v>21145.25</v>
      </c>
      <c r="T174" s="22">
        <v>111</v>
      </c>
    </row>
    <row r="175" spans="1:20" x14ac:dyDescent="0.2">
      <c r="A175" s="13">
        <v>165</v>
      </c>
      <c r="B175" s="8" t="s">
        <v>282</v>
      </c>
      <c r="C175" s="15" t="s">
        <v>67</v>
      </c>
      <c r="D175" s="16" t="s">
        <v>278</v>
      </c>
      <c r="E175" s="32" t="s">
        <v>316</v>
      </c>
      <c r="F175" s="17" t="s">
        <v>343</v>
      </c>
      <c r="G175" s="18">
        <v>25000</v>
      </c>
      <c r="H175" s="18">
        <v>0</v>
      </c>
      <c r="I175" s="19">
        <v>25</v>
      </c>
      <c r="J175" s="23">
        <f t="shared" ref="J175:J180" si="430">(G175*2.87%)</f>
        <v>717.5</v>
      </c>
      <c r="K175" s="19">
        <f t="shared" ref="K175:K180" si="431">(G175*7.1%)</f>
        <v>1774.9999999999998</v>
      </c>
      <c r="L175" s="20">
        <v>275</v>
      </c>
      <c r="M175" s="21">
        <f>(G175*3.04%)</f>
        <v>760</v>
      </c>
      <c r="N175" s="19">
        <f>(G175*7.09%)</f>
        <v>1772.5000000000002</v>
      </c>
      <c r="O175" s="18"/>
      <c r="P175" s="19">
        <f t="shared" ref="P175:P180" si="432">SUM(J175+K175+L175+M175+N175+O175)</f>
        <v>5300</v>
      </c>
      <c r="Q175" s="19">
        <f t="shared" ref="Q175:Q180" si="433">SUM(H175+I175+J175+M175+O175)</f>
        <v>1502.5</v>
      </c>
      <c r="R175" s="19">
        <f t="shared" ref="R175:R180" si="434">SUM(K175+L175+N175)</f>
        <v>3822.5</v>
      </c>
      <c r="S175" s="19">
        <f t="shared" si="421"/>
        <v>23497.5</v>
      </c>
      <c r="T175" s="22">
        <v>111</v>
      </c>
    </row>
    <row r="176" spans="1:20" x14ac:dyDescent="0.2">
      <c r="A176" s="13">
        <v>166</v>
      </c>
      <c r="B176" s="14" t="s">
        <v>71</v>
      </c>
      <c r="C176" s="15" t="s">
        <v>72</v>
      </c>
      <c r="D176" s="16" t="s">
        <v>181</v>
      </c>
      <c r="E176" s="32" t="s">
        <v>315</v>
      </c>
      <c r="F176" s="17" t="s">
        <v>343</v>
      </c>
      <c r="G176" s="18">
        <v>65000</v>
      </c>
      <c r="H176" s="18">
        <v>4110.1000000000004</v>
      </c>
      <c r="I176" s="19">
        <v>25</v>
      </c>
      <c r="J176" s="23">
        <f t="shared" si="430"/>
        <v>1865.5</v>
      </c>
      <c r="K176" s="19">
        <f t="shared" si="431"/>
        <v>4615</v>
      </c>
      <c r="L176" s="20">
        <v>593.21</v>
      </c>
      <c r="M176" s="21">
        <f t="shared" si="352"/>
        <v>1976</v>
      </c>
      <c r="N176" s="19">
        <f t="shared" si="353"/>
        <v>4608.5</v>
      </c>
      <c r="O176" s="18">
        <v>3154.9</v>
      </c>
      <c r="P176" s="19">
        <f t="shared" si="432"/>
        <v>16813.11</v>
      </c>
      <c r="Q176" s="19">
        <f t="shared" si="433"/>
        <v>11131.5</v>
      </c>
      <c r="R176" s="19">
        <f t="shared" si="434"/>
        <v>9816.7099999999991</v>
      </c>
      <c r="S176" s="19">
        <f t="shared" si="421"/>
        <v>53868.5</v>
      </c>
      <c r="T176" s="22">
        <v>111</v>
      </c>
    </row>
    <row r="177" spans="1:20" x14ac:dyDescent="0.2">
      <c r="A177" s="13">
        <v>167</v>
      </c>
      <c r="B177" s="14" t="s">
        <v>73</v>
      </c>
      <c r="C177" s="15" t="s">
        <v>72</v>
      </c>
      <c r="D177" s="16" t="s">
        <v>233</v>
      </c>
      <c r="E177" s="32" t="s">
        <v>315</v>
      </c>
      <c r="F177" s="17" t="s">
        <v>343</v>
      </c>
      <c r="G177" s="18">
        <v>40000</v>
      </c>
      <c r="H177" s="18">
        <v>442.65</v>
      </c>
      <c r="I177" s="19">
        <v>25</v>
      </c>
      <c r="J177" s="23">
        <f t="shared" si="430"/>
        <v>1148</v>
      </c>
      <c r="K177" s="19">
        <f t="shared" si="431"/>
        <v>2839.9999999999995</v>
      </c>
      <c r="L177" s="20">
        <v>418</v>
      </c>
      <c r="M177" s="21">
        <f>(G177*3.04%)</f>
        <v>1216</v>
      </c>
      <c r="N177" s="19">
        <f>(G177*7.09%)</f>
        <v>2836</v>
      </c>
      <c r="O177" s="18"/>
      <c r="P177" s="19">
        <f t="shared" si="432"/>
        <v>8458</v>
      </c>
      <c r="Q177" s="19">
        <f t="shared" si="433"/>
        <v>2831.65</v>
      </c>
      <c r="R177" s="19">
        <f t="shared" si="434"/>
        <v>6094</v>
      </c>
      <c r="S177" s="19">
        <f t="shared" si="421"/>
        <v>37168.35</v>
      </c>
      <c r="T177" s="22">
        <v>111</v>
      </c>
    </row>
    <row r="178" spans="1:20" x14ac:dyDescent="0.2">
      <c r="A178" s="13">
        <v>168</v>
      </c>
      <c r="B178" s="14" t="s">
        <v>65</v>
      </c>
      <c r="C178" s="15" t="s">
        <v>72</v>
      </c>
      <c r="D178" s="16" t="s">
        <v>59</v>
      </c>
      <c r="E178" s="32" t="s">
        <v>315</v>
      </c>
      <c r="F178" s="17" t="s">
        <v>343</v>
      </c>
      <c r="G178" s="18">
        <v>43000</v>
      </c>
      <c r="H178" s="18">
        <v>866.06</v>
      </c>
      <c r="I178" s="19">
        <v>25</v>
      </c>
      <c r="J178" s="23">
        <f>(G178*2.87%)</f>
        <v>1234.0999999999999</v>
      </c>
      <c r="K178" s="19">
        <f>(G178*7.1%)</f>
        <v>3052.9999999999995</v>
      </c>
      <c r="L178" s="20">
        <v>473</v>
      </c>
      <c r="M178" s="21">
        <f>(G178*3.04%)</f>
        <v>1307.2</v>
      </c>
      <c r="N178" s="19">
        <f>(G178*7.09%)</f>
        <v>3048.7000000000003</v>
      </c>
      <c r="O178" s="18"/>
      <c r="P178" s="19">
        <f>SUM(J178+K178+L178+M178+N178+O178)</f>
        <v>9116</v>
      </c>
      <c r="Q178" s="19">
        <f>SUM(H178+I178+J178+M178+O178)</f>
        <v>3432.3599999999997</v>
      </c>
      <c r="R178" s="19">
        <f>SUM(K178+L178+N178)</f>
        <v>6574.7</v>
      </c>
      <c r="S178" s="19">
        <f>SUM(G178-Q178)</f>
        <v>39567.64</v>
      </c>
      <c r="T178" s="22">
        <v>111</v>
      </c>
    </row>
    <row r="179" spans="1:20" x14ac:dyDescent="0.2">
      <c r="A179" s="13">
        <v>169</v>
      </c>
      <c r="B179" s="8" t="s">
        <v>74</v>
      </c>
      <c r="C179" s="15" t="s">
        <v>72</v>
      </c>
      <c r="D179" s="16" t="s">
        <v>59</v>
      </c>
      <c r="E179" s="32" t="s">
        <v>315</v>
      </c>
      <c r="F179" s="17" t="s">
        <v>344</v>
      </c>
      <c r="G179" s="18">
        <v>33500</v>
      </c>
      <c r="H179" s="18">
        <v>0</v>
      </c>
      <c r="I179" s="19">
        <v>25</v>
      </c>
      <c r="J179" s="23">
        <f t="shared" si="430"/>
        <v>961.45</v>
      </c>
      <c r="K179" s="19">
        <f t="shared" si="431"/>
        <v>2378.5</v>
      </c>
      <c r="L179" s="20">
        <v>346.5</v>
      </c>
      <c r="M179" s="21">
        <f t="shared" si="352"/>
        <v>1018.4</v>
      </c>
      <c r="N179" s="19">
        <f t="shared" si="353"/>
        <v>2375.15</v>
      </c>
      <c r="O179" s="18"/>
      <c r="P179" s="19">
        <f t="shared" si="432"/>
        <v>7080</v>
      </c>
      <c r="Q179" s="19">
        <f t="shared" si="433"/>
        <v>2004.85</v>
      </c>
      <c r="R179" s="19">
        <f t="shared" si="434"/>
        <v>5100.1499999999996</v>
      </c>
      <c r="S179" s="19">
        <f t="shared" si="421"/>
        <v>31495.15</v>
      </c>
      <c r="T179" s="22">
        <v>111</v>
      </c>
    </row>
    <row r="180" spans="1:20" x14ac:dyDescent="0.2">
      <c r="A180" s="13">
        <v>170</v>
      </c>
      <c r="B180" s="14" t="s">
        <v>178</v>
      </c>
      <c r="C180" s="15" t="s">
        <v>72</v>
      </c>
      <c r="D180" s="16" t="s">
        <v>212</v>
      </c>
      <c r="E180" s="32" t="s">
        <v>316</v>
      </c>
      <c r="F180" s="17" t="s">
        <v>343</v>
      </c>
      <c r="G180" s="18">
        <v>45000</v>
      </c>
      <c r="H180" s="18">
        <v>1148.33</v>
      </c>
      <c r="I180" s="19">
        <v>25</v>
      </c>
      <c r="J180" s="23">
        <f t="shared" si="430"/>
        <v>1291.5</v>
      </c>
      <c r="K180" s="19">
        <f t="shared" si="431"/>
        <v>3194.9999999999995</v>
      </c>
      <c r="L180" s="20">
        <v>495</v>
      </c>
      <c r="M180" s="21">
        <f>(G180*3.04%)</f>
        <v>1368</v>
      </c>
      <c r="N180" s="19">
        <f t="shared" si="353"/>
        <v>3190.5</v>
      </c>
      <c r="O180" s="18"/>
      <c r="P180" s="19">
        <f t="shared" si="432"/>
        <v>9540</v>
      </c>
      <c r="Q180" s="19">
        <f t="shared" si="433"/>
        <v>3832.83</v>
      </c>
      <c r="R180" s="19">
        <f t="shared" si="434"/>
        <v>6880.5</v>
      </c>
      <c r="S180" s="19">
        <f t="shared" si="421"/>
        <v>41167.17</v>
      </c>
      <c r="T180" s="22">
        <v>111</v>
      </c>
    </row>
    <row r="181" spans="1:20" x14ac:dyDescent="0.2">
      <c r="A181" s="13">
        <v>171</v>
      </c>
      <c r="B181" s="14" t="s">
        <v>80</v>
      </c>
      <c r="C181" s="15" t="s">
        <v>78</v>
      </c>
      <c r="D181" s="16" t="s">
        <v>177</v>
      </c>
      <c r="E181" s="32" t="s">
        <v>316</v>
      </c>
      <c r="F181" s="17" t="s">
        <v>343</v>
      </c>
      <c r="G181" s="18">
        <v>60000</v>
      </c>
      <c r="H181" s="18">
        <v>3486.68</v>
      </c>
      <c r="I181" s="19">
        <v>25</v>
      </c>
      <c r="J181" s="23">
        <f>(G181*2.87%)</f>
        <v>1722</v>
      </c>
      <c r="K181" s="19">
        <f>(G181*7.1%)</f>
        <v>4260</v>
      </c>
      <c r="L181" s="20">
        <v>385</v>
      </c>
      <c r="M181" s="21">
        <f>(G181*3.04%)</f>
        <v>1824</v>
      </c>
      <c r="N181" s="19">
        <f>(G181*7.09%)</f>
        <v>4254</v>
      </c>
      <c r="O181" s="18"/>
      <c r="P181" s="19">
        <f>SUM(J181+K181+L181+M181+N181+O181)</f>
        <v>12445</v>
      </c>
      <c r="Q181" s="19">
        <f>SUM(H181+I181+J181+M181+O181)</f>
        <v>7057.68</v>
      </c>
      <c r="R181" s="19">
        <f>SUM(K181+L181+N181)</f>
        <v>8899</v>
      </c>
      <c r="S181" s="19">
        <f>SUM(G181-Q181)</f>
        <v>52942.32</v>
      </c>
      <c r="T181" s="22">
        <v>111</v>
      </c>
    </row>
    <row r="182" spans="1:20" x14ac:dyDescent="0.2">
      <c r="A182" s="13">
        <v>172</v>
      </c>
      <c r="B182" s="8" t="s">
        <v>347</v>
      </c>
      <c r="C182" s="15" t="s">
        <v>78</v>
      </c>
      <c r="D182" s="16" t="s">
        <v>259</v>
      </c>
      <c r="E182" s="32" t="s">
        <v>316</v>
      </c>
      <c r="F182" s="17" t="s">
        <v>202</v>
      </c>
      <c r="G182" s="18">
        <v>30000</v>
      </c>
      <c r="H182" s="18">
        <v>0</v>
      </c>
      <c r="I182" s="19">
        <v>25</v>
      </c>
      <c r="J182" s="23">
        <f>(G182*2.87%)</f>
        <v>861</v>
      </c>
      <c r="K182" s="19">
        <f>(G182*7.1%)</f>
        <v>2130</v>
      </c>
      <c r="L182" s="20">
        <v>330</v>
      </c>
      <c r="M182" s="21">
        <f>(G182*3.04%)</f>
        <v>912</v>
      </c>
      <c r="N182" s="19">
        <f>(G182*7.09%)</f>
        <v>2127</v>
      </c>
      <c r="O182" s="18"/>
      <c r="P182" s="19">
        <f t="shared" ref="P182" si="435">SUM(J182+K182+L182+M182+N182+O182)</f>
        <v>6360</v>
      </c>
      <c r="Q182" s="19">
        <f>SUM(H182+I182+J182+M182+O182)</f>
        <v>1798</v>
      </c>
      <c r="R182" s="19">
        <f>SUM(K182+L182+N182)</f>
        <v>4587</v>
      </c>
      <c r="S182" s="19">
        <f>SUM(G182-Q182)</f>
        <v>28202</v>
      </c>
      <c r="T182" s="22">
        <v>111</v>
      </c>
    </row>
    <row r="183" spans="1:20" x14ac:dyDescent="0.2">
      <c r="A183" s="13">
        <v>173</v>
      </c>
      <c r="B183" s="14" t="s">
        <v>81</v>
      </c>
      <c r="C183" s="15" t="s">
        <v>78</v>
      </c>
      <c r="D183" s="16" t="s">
        <v>212</v>
      </c>
      <c r="E183" s="32" t="s">
        <v>316</v>
      </c>
      <c r="F183" s="17" t="s">
        <v>343</v>
      </c>
      <c r="G183" s="18">
        <v>31400</v>
      </c>
      <c r="H183" s="18">
        <v>0</v>
      </c>
      <c r="I183" s="19">
        <v>25</v>
      </c>
      <c r="J183" s="23">
        <f>(G183*2.87%)</f>
        <v>901.18</v>
      </c>
      <c r="K183" s="19">
        <f>(G183*7.1%)</f>
        <v>2229.3999999999996</v>
      </c>
      <c r="L183" s="20">
        <v>323.39999999999998</v>
      </c>
      <c r="M183" s="21">
        <f t="shared" si="352"/>
        <v>954.56</v>
      </c>
      <c r="N183" s="19">
        <f t="shared" si="353"/>
        <v>2226.2600000000002</v>
      </c>
      <c r="O183" s="18"/>
      <c r="P183" s="19">
        <f t="shared" ref="P183:P184" si="436">SUM(J183+K183+L183+M183+N183+O183)</f>
        <v>6634.7999999999993</v>
      </c>
      <c r="Q183" s="19">
        <f t="shared" ref="Q183:Q184" si="437">SUM(H183+I183+J183+M183+O183)</f>
        <v>1880.7399999999998</v>
      </c>
      <c r="R183" s="19">
        <f t="shared" ref="R183:R184" si="438">SUM(K183+L183+N183)</f>
        <v>4779.0599999999995</v>
      </c>
      <c r="S183" s="19">
        <f t="shared" ref="S183:S184" si="439">SUM(G183-Q183)</f>
        <v>29519.260000000002</v>
      </c>
      <c r="T183" s="22">
        <v>111</v>
      </c>
    </row>
    <row r="184" spans="1:20" x14ac:dyDescent="0.2">
      <c r="A184" s="13">
        <v>174</v>
      </c>
      <c r="B184" s="8" t="s">
        <v>170</v>
      </c>
      <c r="C184" s="15" t="s">
        <v>78</v>
      </c>
      <c r="D184" s="16" t="s">
        <v>212</v>
      </c>
      <c r="E184" s="32" t="s">
        <v>316</v>
      </c>
      <c r="F184" s="17" t="s">
        <v>343</v>
      </c>
      <c r="G184" s="18">
        <v>28750</v>
      </c>
      <c r="H184" s="18">
        <v>0</v>
      </c>
      <c r="I184" s="19">
        <v>25</v>
      </c>
      <c r="J184" s="23">
        <f>(G184*2.87%)</f>
        <v>825.125</v>
      </c>
      <c r="K184" s="19">
        <f>(G184*7.1%)</f>
        <v>2041.2499999999998</v>
      </c>
      <c r="L184" s="20">
        <v>288.75</v>
      </c>
      <c r="M184" s="21">
        <f>(G184*3.04%)</f>
        <v>874</v>
      </c>
      <c r="N184" s="19">
        <f>(G184*7.09%)</f>
        <v>2038.3750000000002</v>
      </c>
      <c r="O184" s="18"/>
      <c r="P184" s="19">
        <f t="shared" si="436"/>
        <v>6067.5</v>
      </c>
      <c r="Q184" s="19">
        <f t="shared" si="437"/>
        <v>1724.125</v>
      </c>
      <c r="R184" s="19">
        <f t="shared" si="438"/>
        <v>4368.375</v>
      </c>
      <c r="S184" s="19">
        <f t="shared" si="439"/>
        <v>27025.875</v>
      </c>
      <c r="T184" s="22">
        <v>111</v>
      </c>
    </row>
    <row r="185" spans="1:20" x14ac:dyDescent="0.2">
      <c r="A185" s="13">
        <v>175</v>
      </c>
      <c r="B185" s="8" t="s">
        <v>265</v>
      </c>
      <c r="C185" s="15" t="s">
        <v>78</v>
      </c>
      <c r="D185" s="16" t="s">
        <v>232</v>
      </c>
      <c r="E185" s="32" t="s">
        <v>316</v>
      </c>
      <c r="F185" s="17" t="s">
        <v>343</v>
      </c>
      <c r="G185" s="18">
        <v>22400</v>
      </c>
      <c r="H185" s="18">
        <v>0</v>
      </c>
      <c r="I185" s="19">
        <v>25</v>
      </c>
      <c r="J185" s="23">
        <f t="shared" ref="J185:J188" si="440">(G185*2.87%)</f>
        <v>642.88</v>
      </c>
      <c r="K185" s="19">
        <f t="shared" ref="K185:K188" si="441">(G185*7.1%)</f>
        <v>1590.3999999999999</v>
      </c>
      <c r="L185" s="20">
        <v>246.4</v>
      </c>
      <c r="M185" s="21">
        <f t="shared" ref="M185:M188" si="442">(G185*3.04%)</f>
        <v>680.96</v>
      </c>
      <c r="N185" s="19">
        <f t="shared" ref="N185:N188" si="443">(G185*7.09%)</f>
        <v>1588.16</v>
      </c>
      <c r="O185" s="18">
        <v>1577.45</v>
      </c>
      <c r="P185" s="19">
        <f t="shared" ref="P185:P187" si="444">SUM(J185+K185+L185+M185+N185+O185)</f>
        <v>6326.25</v>
      </c>
      <c r="Q185" s="19">
        <f t="shared" ref="Q185:Q188" si="445">SUM(H185+I185+J185+M185+O185)</f>
        <v>2926.29</v>
      </c>
      <c r="R185" s="19">
        <f t="shared" ref="R185:R188" si="446">SUM(K185+L185+N185)</f>
        <v>3424.96</v>
      </c>
      <c r="S185" s="19">
        <f t="shared" ref="S185:S188" si="447">SUM(G185-Q185)</f>
        <v>19473.71</v>
      </c>
      <c r="T185" s="22">
        <v>111</v>
      </c>
    </row>
    <row r="186" spans="1:20" x14ac:dyDescent="0.2">
      <c r="A186" s="13">
        <v>176</v>
      </c>
      <c r="B186" s="8" t="s">
        <v>266</v>
      </c>
      <c r="C186" s="15" t="s">
        <v>78</v>
      </c>
      <c r="D186" s="16" t="s">
        <v>232</v>
      </c>
      <c r="E186" s="32" t="s">
        <v>316</v>
      </c>
      <c r="F186" s="17" t="s">
        <v>343</v>
      </c>
      <c r="G186" s="18">
        <v>29600</v>
      </c>
      <c r="H186" s="18">
        <v>0</v>
      </c>
      <c r="I186" s="19">
        <v>25</v>
      </c>
      <c r="J186" s="23">
        <f t="shared" si="440"/>
        <v>849.52</v>
      </c>
      <c r="K186" s="19">
        <f t="shared" si="441"/>
        <v>2101.6</v>
      </c>
      <c r="L186" s="20">
        <v>325.60000000000002</v>
      </c>
      <c r="M186" s="21">
        <f t="shared" si="442"/>
        <v>899.84</v>
      </c>
      <c r="N186" s="19">
        <f t="shared" si="443"/>
        <v>2098.6400000000003</v>
      </c>
      <c r="O186" s="18"/>
      <c r="P186" s="19">
        <f t="shared" si="444"/>
        <v>6275.2</v>
      </c>
      <c r="Q186" s="19">
        <f t="shared" si="445"/>
        <v>1774.3600000000001</v>
      </c>
      <c r="R186" s="19">
        <f t="shared" si="446"/>
        <v>4525.84</v>
      </c>
      <c r="S186" s="19">
        <f t="shared" si="447"/>
        <v>27825.64</v>
      </c>
      <c r="T186" s="22">
        <v>111</v>
      </c>
    </row>
    <row r="187" spans="1:20" x14ac:dyDescent="0.2">
      <c r="A187" s="13">
        <v>177</v>
      </c>
      <c r="B187" s="8" t="s">
        <v>270</v>
      </c>
      <c r="C187" s="15" t="s">
        <v>78</v>
      </c>
      <c r="D187" s="16" t="s">
        <v>232</v>
      </c>
      <c r="E187" s="32" t="s">
        <v>316</v>
      </c>
      <c r="F187" s="17" t="s">
        <v>343</v>
      </c>
      <c r="G187" s="18">
        <v>31500</v>
      </c>
      <c r="H187" s="18">
        <v>0</v>
      </c>
      <c r="I187" s="19">
        <v>25</v>
      </c>
      <c r="J187" s="23">
        <f t="shared" si="440"/>
        <v>904.05</v>
      </c>
      <c r="K187" s="19">
        <f t="shared" si="441"/>
        <v>2236.5</v>
      </c>
      <c r="L187" s="20">
        <v>346.5</v>
      </c>
      <c r="M187" s="21">
        <f t="shared" si="442"/>
        <v>957.6</v>
      </c>
      <c r="N187" s="19">
        <f t="shared" si="443"/>
        <v>2233.3500000000004</v>
      </c>
      <c r="O187" s="18"/>
      <c r="P187" s="19">
        <f t="shared" si="444"/>
        <v>6678.0000000000009</v>
      </c>
      <c r="Q187" s="19">
        <f t="shared" si="445"/>
        <v>1886.65</v>
      </c>
      <c r="R187" s="19">
        <f t="shared" si="446"/>
        <v>4816.3500000000004</v>
      </c>
      <c r="S187" s="19">
        <f t="shared" si="447"/>
        <v>29613.35</v>
      </c>
      <c r="T187" s="22">
        <v>111</v>
      </c>
    </row>
    <row r="188" spans="1:20" x14ac:dyDescent="0.2">
      <c r="A188" s="13">
        <v>178</v>
      </c>
      <c r="B188" s="8" t="s">
        <v>302</v>
      </c>
      <c r="C188" s="15" t="s">
        <v>78</v>
      </c>
      <c r="D188" s="16" t="s">
        <v>232</v>
      </c>
      <c r="E188" s="32" t="s">
        <v>315</v>
      </c>
      <c r="F188" s="17" t="s">
        <v>343</v>
      </c>
      <c r="G188" s="18">
        <v>30000</v>
      </c>
      <c r="H188" s="18">
        <v>0</v>
      </c>
      <c r="I188" s="19">
        <v>25</v>
      </c>
      <c r="J188" s="23">
        <f t="shared" si="440"/>
        <v>861</v>
      </c>
      <c r="K188" s="19">
        <f t="shared" si="441"/>
        <v>2130</v>
      </c>
      <c r="L188" s="20">
        <v>330</v>
      </c>
      <c r="M188" s="21">
        <f t="shared" si="442"/>
        <v>912</v>
      </c>
      <c r="N188" s="19">
        <f t="shared" si="443"/>
        <v>2127</v>
      </c>
      <c r="O188" s="18"/>
      <c r="P188" s="19">
        <f t="shared" ref="P188" si="448">SUM(J188+K188+L188+M188+N188+O188)</f>
        <v>6360</v>
      </c>
      <c r="Q188" s="19">
        <f t="shared" si="445"/>
        <v>1798</v>
      </c>
      <c r="R188" s="19">
        <f t="shared" si="446"/>
        <v>4587</v>
      </c>
      <c r="S188" s="19">
        <f t="shared" si="447"/>
        <v>28202</v>
      </c>
      <c r="T188" s="22">
        <v>111</v>
      </c>
    </row>
    <row r="189" spans="1:20" x14ac:dyDescent="0.2">
      <c r="A189" s="13">
        <v>179</v>
      </c>
      <c r="B189" s="8" t="s">
        <v>280</v>
      </c>
      <c r="C189" s="15" t="s">
        <v>78</v>
      </c>
      <c r="D189" s="16" t="s">
        <v>230</v>
      </c>
      <c r="E189" s="32" t="s">
        <v>315</v>
      </c>
      <c r="F189" s="17" t="s">
        <v>343</v>
      </c>
      <c r="G189" s="18">
        <v>30000</v>
      </c>
      <c r="H189" s="18">
        <v>0</v>
      </c>
      <c r="I189" s="19">
        <v>25</v>
      </c>
      <c r="J189" s="23">
        <f>(G189*2.87%)</f>
        <v>861</v>
      </c>
      <c r="K189" s="19">
        <f>(G189*7.1%)</f>
        <v>2130</v>
      </c>
      <c r="L189" s="20">
        <v>330</v>
      </c>
      <c r="M189" s="21">
        <f t="shared" ref="M189:M203" si="449">(G189*3.04%)</f>
        <v>912</v>
      </c>
      <c r="N189" s="19">
        <f t="shared" ref="N189:N203" si="450">(G189*7.09%)</f>
        <v>2127</v>
      </c>
      <c r="O189" s="18"/>
      <c r="P189" s="19">
        <f t="shared" ref="P189" si="451">SUM(J189+K189+L189+M189+N189+O189)</f>
        <v>6360</v>
      </c>
      <c r="Q189" s="19">
        <f t="shared" ref="Q189:Q203" si="452">SUM(H189+I189+J189+M189+O189)</f>
        <v>1798</v>
      </c>
      <c r="R189" s="19">
        <f t="shared" ref="R189:R203" si="453">SUM(K189+L189+N189)</f>
        <v>4587</v>
      </c>
      <c r="S189" s="19">
        <f t="shared" ref="S189:S203" si="454">SUM(G189-Q189)</f>
        <v>28202</v>
      </c>
      <c r="T189" s="22">
        <v>111</v>
      </c>
    </row>
    <row r="190" spans="1:20" x14ac:dyDescent="0.2">
      <c r="A190" s="13">
        <v>180</v>
      </c>
      <c r="B190" s="8" t="s">
        <v>324</v>
      </c>
      <c r="C190" s="15" t="s">
        <v>78</v>
      </c>
      <c r="D190" s="16" t="s">
        <v>230</v>
      </c>
      <c r="E190" s="32" t="s">
        <v>316</v>
      </c>
      <c r="F190" s="17" t="s">
        <v>202</v>
      </c>
      <c r="G190" s="18">
        <v>31500</v>
      </c>
      <c r="H190" s="18">
        <v>0</v>
      </c>
      <c r="I190" s="19">
        <v>25</v>
      </c>
      <c r="J190" s="23">
        <f t="shared" ref="J190:J203" si="455">(G190*2.87%)</f>
        <v>904.05</v>
      </c>
      <c r="K190" s="19">
        <f t="shared" ref="K190:K203" si="456">(G190*7.1%)</f>
        <v>2236.5</v>
      </c>
      <c r="L190" s="20">
        <v>346.5</v>
      </c>
      <c r="M190" s="21">
        <f t="shared" si="449"/>
        <v>957.6</v>
      </c>
      <c r="N190" s="19">
        <f t="shared" si="450"/>
        <v>2233.3500000000004</v>
      </c>
      <c r="O190" s="18"/>
      <c r="P190" s="19">
        <f t="shared" ref="P190" si="457">SUM(J190+K190+L190+M190+N190+O190)</f>
        <v>6678.0000000000009</v>
      </c>
      <c r="Q190" s="19">
        <f t="shared" si="452"/>
        <v>1886.65</v>
      </c>
      <c r="R190" s="19">
        <f t="shared" si="453"/>
        <v>4816.3500000000004</v>
      </c>
      <c r="S190" s="19">
        <f t="shared" si="454"/>
        <v>29613.35</v>
      </c>
      <c r="T190" s="22">
        <v>111</v>
      </c>
    </row>
    <row r="191" spans="1:20" x14ac:dyDescent="0.2">
      <c r="A191" s="13">
        <v>181</v>
      </c>
      <c r="B191" s="8" t="s">
        <v>255</v>
      </c>
      <c r="C191" s="15" t="s">
        <v>78</v>
      </c>
      <c r="D191" s="16" t="s">
        <v>230</v>
      </c>
      <c r="E191" s="32" t="s">
        <v>316</v>
      </c>
      <c r="F191" s="17" t="s">
        <v>343</v>
      </c>
      <c r="G191" s="18">
        <v>31500</v>
      </c>
      <c r="H191" s="18">
        <v>0</v>
      </c>
      <c r="I191" s="19">
        <v>25</v>
      </c>
      <c r="J191" s="23">
        <f t="shared" ref="J191:J192" si="458">(G191*2.87%)</f>
        <v>904.05</v>
      </c>
      <c r="K191" s="19">
        <f t="shared" ref="K191:K192" si="459">(G191*7.1%)</f>
        <v>2236.5</v>
      </c>
      <c r="L191" s="20">
        <v>346.5</v>
      </c>
      <c r="M191" s="21">
        <f t="shared" ref="M191:M192" si="460">(G191*3.04%)</f>
        <v>957.6</v>
      </c>
      <c r="N191" s="19">
        <f t="shared" ref="N191:N192" si="461">(G191*7.09%)</f>
        <v>2233.3500000000004</v>
      </c>
      <c r="O191" s="18"/>
      <c r="P191" s="19">
        <f t="shared" ref="P191:P192" si="462">SUM(J191+K191+L191+M191+N191+O191)</f>
        <v>6678.0000000000009</v>
      </c>
      <c r="Q191" s="19">
        <f t="shared" ref="Q191:Q192" si="463">SUM(H191+I191+J191+M191+O191)</f>
        <v>1886.65</v>
      </c>
      <c r="R191" s="19">
        <f t="shared" ref="R191:R192" si="464">SUM(K191+L191+N191)</f>
        <v>4816.3500000000004</v>
      </c>
      <c r="S191" s="19">
        <f t="shared" ref="S191:S192" si="465">SUM(G191-Q191)</f>
        <v>29613.35</v>
      </c>
      <c r="T191" s="22">
        <v>111</v>
      </c>
    </row>
    <row r="192" spans="1:20" x14ac:dyDescent="0.2">
      <c r="A192" s="13">
        <v>182</v>
      </c>
      <c r="B192" s="8" t="s">
        <v>367</v>
      </c>
      <c r="C192" s="15" t="s">
        <v>78</v>
      </c>
      <c r="D192" s="16" t="s">
        <v>230</v>
      </c>
      <c r="E192" s="32" t="s">
        <v>316</v>
      </c>
      <c r="F192" s="17" t="s">
        <v>343</v>
      </c>
      <c r="G192" s="18">
        <v>30000</v>
      </c>
      <c r="H192" s="18">
        <v>0</v>
      </c>
      <c r="I192" s="19">
        <v>25</v>
      </c>
      <c r="J192" s="23">
        <f t="shared" si="458"/>
        <v>861</v>
      </c>
      <c r="K192" s="19">
        <f t="shared" si="459"/>
        <v>2130</v>
      </c>
      <c r="L192" s="20">
        <v>330</v>
      </c>
      <c r="M192" s="21">
        <f t="shared" si="460"/>
        <v>912</v>
      </c>
      <c r="N192" s="19">
        <f t="shared" si="461"/>
        <v>2127</v>
      </c>
      <c r="O192" s="18">
        <v>1577.45</v>
      </c>
      <c r="P192" s="19">
        <f t="shared" si="462"/>
        <v>7937.45</v>
      </c>
      <c r="Q192" s="19">
        <f t="shared" si="463"/>
        <v>3375.45</v>
      </c>
      <c r="R192" s="19">
        <f t="shared" si="464"/>
        <v>4587</v>
      </c>
      <c r="S192" s="19">
        <f t="shared" si="465"/>
        <v>26624.55</v>
      </c>
      <c r="T192" s="22">
        <v>111</v>
      </c>
    </row>
    <row r="193" spans="1:20" x14ac:dyDescent="0.2">
      <c r="A193" s="13">
        <v>183</v>
      </c>
      <c r="B193" s="14" t="s">
        <v>56</v>
      </c>
      <c r="C193" s="25" t="s">
        <v>359</v>
      </c>
      <c r="D193" s="14" t="s">
        <v>358</v>
      </c>
      <c r="E193" s="32" t="s">
        <v>316</v>
      </c>
      <c r="F193" s="17" t="s">
        <v>344</v>
      </c>
      <c r="G193" s="18">
        <v>85000</v>
      </c>
      <c r="H193" s="18">
        <v>8180.15</v>
      </c>
      <c r="I193" s="19">
        <v>25</v>
      </c>
      <c r="J193" s="23">
        <f>(G193*2.87%)</f>
        <v>2439.5</v>
      </c>
      <c r="K193" s="19">
        <f>(G193*7.1%)</f>
        <v>6034.9999999999991</v>
      </c>
      <c r="L193" s="20">
        <v>593.21</v>
      </c>
      <c r="M193" s="21">
        <f>(G193*3.04%)</f>
        <v>2584</v>
      </c>
      <c r="N193" s="19">
        <f>(G193*7.09%)</f>
        <v>6026.5</v>
      </c>
      <c r="O193" s="18">
        <v>1577.45</v>
      </c>
      <c r="P193" s="19">
        <f t="shared" ref="P193:P194" si="466">SUM(J193+K193+L193+M193+N193+O193)</f>
        <v>19255.66</v>
      </c>
      <c r="Q193" s="19">
        <f>SUM(H193+I193+J193+M193+O193)</f>
        <v>14806.1</v>
      </c>
      <c r="R193" s="19">
        <f>SUM(K193+L193+N193)</f>
        <v>12654.71</v>
      </c>
      <c r="S193" s="19">
        <f>SUM(G193-Q193)</f>
        <v>70193.899999999994</v>
      </c>
      <c r="T193" s="22">
        <v>111</v>
      </c>
    </row>
    <row r="194" spans="1:20" x14ac:dyDescent="0.2">
      <c r="A194" s="13">
        <v>184</v>
      </c>
      <c r="B194" s="14" t="s">
        <v>381</v>
      </c>
      <c r="C194" s="25" t="s">
        <v>359</v>
      </c>
      <c r="D194" s="16" t="s">
        <v>230</v>
      </c>
      <c r="E194" s="32" t="s">
        <v>315</v>
      </c>
      <c r="F194" s="17" t="s">
        <v>202</v>
      </c>
      <c r="G194" s="18">
        <v>34000</v>
      </c>
      <c r="H194" s="18">
        <v>0</v>
      </c>
      <c r="I194" s="19">
        <v>25</v>
      </c>
      <c r="J194" s="23">
        <f t="shared" ref="J194" si="467">(G194*2.87%)</f>
        <v>975.8</v>
      </c>
      <c r="K194" s="19">
        <f t="shared" ref="K194" si="468">(G194*7.1%)</f>
        <v>2414</v>
      </c>
      <c r="L194" s="20">
        <v>374</v>
      </c>
      <c r="M194" s="21">
        <f t="shared" ref="M194" si="469">(G194*3.04%)</f>
        <v>1033.5999999999999</v>
      </c>
      <c r="N194" s="19">
        <f t="shared" ref="N194" si="470">(G194*7.09%)</f>
        <v>2410.6000000000004</v>
      </c>
      <c r="O194" s="18"/>
      <c r="P194" s="19">
        <f t="shared" si="466"/>
        <v>7208</v>
      </c>
      <c r="Q194" s="19">
        <f t="shared" ref="Q194" si="471">SUM(H194+I194+J194+M194+O194)</f>
        <v>2034.3999999999999</v>
      </c>
      <c r="R194" s="19">
        <f t="shared" ref="R194" si="472">SUM(K194+L194+N194)</f>
        <v>5198.6000000000004</v>
      </c>
      <c r="S194" s="19">
        <f t="shared" ref="S194" si="473">SUM(G194-Q194)</f>
        <v>31965.599999999999</v>
      </c>
      <c r="T194" s="22">
        <v>111</v>
      </c>
    </row>
    <row r="195" spans="1:20" x14ac:dyDescent="0.2">
      <c r="A195" s="13">
        <v>185</v>
      </c>
      <c r="B195" s="8" t="s">
        <v>333</v>
      </c>
      <c r="C195" s="15" t="s">
        <v>325</v>
      </c>
      <c r="D195" s="16" t="s">
        <v>230</v>
      </c>
      <c r="E195" s="32" t="s">
        <v>315</v>
      </c>
      <c r="F195" s="17" t="s">
        <v>202</v>
      </c>
      <c r="G195" s="18">
        <v>31500</v>
      </c>
      <c r="H195" s="18">
        <v>0</v>
      </c>
      <c r="I195" s="19">
        <v>25</v>
      </c>
      <c r="J195" s="23">
        <f t="shared" ref="J195" si="474">(G195*2.87%)</f>
        <v>904.05</v>
      </c>
      <c r="K195" s="19">
        <f t="shared" ref="K195" si="475">(G195*7.1%)</f>
        <v>2236.5</v>
      </c>
      <c r="L195" s="20">
        <v>346.5</v>
      </c>
      <c r="M195" s="21">
        <f t="shared" ref="M195" si="476">(G195*3.04%)</f>
        <v>957.6</v>
      </c>
      <c r="N195" s="19">
        <f t="shared" ref="N195" si="477">(G195*7.09%)</f>
        <v>2233.3500000000004</v>
      </c>
      <c r="O195" s="18"/>
      <c r="P195" s="19">
        <f t="shared" ref="P195" si="478">SUM(J195+K195+L195+M195+N195+O195)</f>
        <v>6678.0000000000009</v>
      </c>
      <c r="Q195" s="19">
        <f t="shared" ref="Q195" si="479">SUM(H195+I195+J195+M195+O195)</f>
        <v>1886.65</v>
      </c>
      <c r="R195" s="19">
        <f t="shared" ref="R195" si="480">SUM(K195+L195+N195)</f>
        <v>4816.3500000000004</v>
      </c>
      <c r="S195" s="19">
        <f t="shared" ref="S195" si="481">SUM(G195-Q195)</f>
        <v>29613.35</v>
      </c>
      <c r="T195" s="22">
        <v>111</v>
      </c>
    </row>
    <row r="196" spans="1:20" x14ac:dyDescent="0.2">
      <c r="A196" s="13">
        <v>186</v>
      </c>
      <c r="B196" s="8" t="s">
        <v>79</v>
      </c>
      <c r="C196" s="15" t="s">
        <v>325</v>
      </c>
      <c r="D196" s="16" t="s">
        <v>232</v>
      </c>
      <c r="E196" s="32" t="s">
        <v>315</v>
      </c>
      <c r="F196" s="17" t="s">
        <v>343</v>
      </c>
      <c r="G196" s="18">
        <v>24831.45</v>
      </c>
      <c r="H196" s="18">
        <v>0</v>
      </c>
      <c r="I196" s="19">
        <v>25</v>
      </c>
      <c r="J196" s="23">
        <f>(G196*2.87%)</f>
        <v>712.66261499999996</v>
      </c>
      <c r="K196" s="19">
        <f>(G196*7.1%)</f>
        <v>1763.0329499999998</v>
      </c>
      <c r="L196" s="20">
        <v>273.14</v>
      </c>
      <c r="M196" s="21">
        <f>(G196*3.04%)</f>
        <v>754.87608</v>
      </c>
      <c r="N196" s="19">
        <f>(G196*7.09%)</f>
        <v>1760.5498050000001</v>
      </c>
      <c r="O196" s="18"/>
      <c r="P196" s="19">
        <f t="shared" ref="P196:P203" si="482">SUM(J196+K196+L196+M196+N196+O196)</f>
        <v>5264.26145</v>
      </c>
      <c r="Q196" s="19">
        <f>SUM(H196+I196+J196+M196+O196)</f>
        <v>1492.538695</v>
      </c>
      <c r="R196" s="19">
        <f>SUM(K196+L196+N196)</f>
        <v>3796.7227549999998</v>
      </c>
      <c r="S196" s="19">
        <f>SUM(G196-Q196)</f>
        <v>23338.911305000001</v>
      </c>
      <c r="T196" s="22">
        <v>111</v>
      </c>
    </row>
    <row r="197" spans="1:20" x14ac:dyDescent="0.2">
      <c r="A197" s="13">
        <v>187</v>
      </c>
      <c r="B197" s="8" t="s">
        <v>360</v>
      </c>
      <c r="C197" s="15" t="s">
        <v>325</v>
      </c>
      <c r="D197" s="16" t="s">
        <v>232</v>
      </c>
      <c r="E197" s="32" t="s">
        <v>315</v>
      </c>
      <c r="F197" s="17" t="s">
        <v>343</v>
      </c>
      <c r="G197" s="18">
        <v>34000</v>
      </c>
      <c r="H197" s="18">
        <v>0</v>
      </c>
      <c r="I197" s="19">
        <v>25</v>
      </c>
      <c r="J197" s="23">
        <f t="shared" ref="J197:J198" si="483">(G197*2.87%)</f>
        <v>975.8</v>
      </c>
      <c r="K197" s="19">
        <f t="shared" ref="K197:K198" si="484">(G197*7.1%)</f>
        <v>2414</v>
      </c>
      <c r="L197" s="20">
        <v>374</v>
      </c>
      <c r="M197" s="21">
        <f t="shared" ref="M197:M198" si="485">(G197*3.04%)</f>
        <v>1033.5999999999999</v>
      </c>
      <c r="N197" s="19">
        <f t="shared" ref="N197:N198" si="486">(G197*7.09%)</f>
        <v>2410.6000000000004</v>
      </c>
      <c r="O197" s="18"/>
      <c r="P197" s="19">
        <f t="shared" si="482"/>
        <v>7208</v>
      </c>
      <c r="Q197" s="19">
        <f t="shared" ref="Q197" si="487">SUM(H197+I197+J197+M197+O197)</f>
        <v>2034.3999999999999</v>
      </c>
      <c r="R197" s="19">
        <f t="shared" ref="R197" si="488">SUM(K197+L197+N197)</f>
        <v>5198.6000000000004</v>
      </c>
      <c r="S197" s="19">
        <f t="shared" ref="S197:S198" si="489">SUM(G197-Q197)</f>
        <v>31965.599999999999</v>
      </c>
      <c r="T197" s="22">
        <v>111</v>
      </c>
    </row>
    <row r="198" spans="1:20" x14ac:dyDescent="0.2">
      <c r="A198" s="13">
        <v>188</v>
      </c>
      <c r="B198" s="8" t="s">
        <v>395</v>
      </c>
      <c r="C198" s="15" t="s">
        <v>325</v>
      </c>
      <c r="D198" s="16" t="s">
        <v>232</v>
      </c>
      <c r="E198" s="32" t="s">
        <v>316</v>
      </c>
      <c r="F198" s="17" t="s">
        <v>343</v>
      </c>
      <c r="G198" s="18">
        <v>32000</v>
      </c>
      <c r="H198" s="18">
        <v>0</v>
      </c>
      <c r="I198" s="19">
        <v>25</v>
      </c>
      <c r="J198" s="23">
        <f t="shared" si="483"/>
        <v>918.4</v>
      </c>
      <c r="K198" s="19">
        <f t="shared" si="484"/>
        <v>2272</v>
      </c>
      <c r="L198" s="20">
        <f>(G198*1.1%)</f>
        <v>352.00000000000006</v>
      </c>
      <c r="M198" s="21">
        <f t="shared" si="485"/>
        <v>972.8</v>
      </c>
      <c r="N198" s="19">
        <f t="shared" si="486"/>
        <v>2268.8000000000002</v>
      </c>
      <c r="O198" s="18"/>
      <c r="P198" s="19">
        <f t="shared" ref="P198" si="490">SUM(J198+K198+L198+M198+N198+O198)</f>
        <v>6784</v>
      </c>
      <c r="Q198" s="19">
        <f t="shared" ref="Q198" si="491">SUM(H198+I198+J198+M198+O198)</f>
        <v>1916.1999999999998</v>
      </c>
      <c r="R198" s="19">
        <f t="shared" ref="R198" si="492">SUM(K198+L198+N198)</f>
        <v>4892.8</v>
      </c>
      <c r="S198" s="19">
        <f t="shared" si="489"/>
        <v>30083.8</v>
      </c>
      <c r="T198" s="22">
        <v>111</v>
      </c>
    </row>
    <row r="199" spans="1:20" x14ac:dyDescent="0.2">
      <c r="A199" s="13">
        <v>189</v>
      </c>
      <c r="B199" s="8" t="s">
        <v>294</v>
      </c>
      <c r="C199" s="15" t="s">
        <v>136</v>
      </c>
      <c r="D199" s="16" t="s">
        <v>295</v>
      </c>
      <c r="E199" s="32" t="s">
        <v>316</v>
      </c>
      <c r="F199" s="17" t="s">
        <v>344</v>
      </c>
      <c r="G199" s="18">
        <v>95000</v>
      </c>
      <c r="H199" s="18">
        <v>10929.24</v>
      </c>
      <c r="I199" s="19">
        <v>25</v>
      </c>
      <c r="J199" s="23">
        <f t="shared" si="455"/>
        <v>2726.5</v>
      </c>
      <c r="K199" s="19">
        <f t="shared" si="456"/>
        <v>6744.9999999999991</v>
      </c>
      <c r="L199" s="20">
        <v>593.21</v>
      </c>
      <c r="M199" s="21">
        <f t="shared" si="449"/>
        <v>2888</v>
      </c>
      <c r="N199" s="19">
        <f t="shared" si="450"/>
        <v>6735.5</v>
      </c>
      <c r="O199" s="18"/>
      <c r="P199" s="19">
        <f t="shared" si="482"/>
        <v>19688.21</v>
      </c>
      <c r="Q199" s="19">
        <f t="shared" si="452"/>
        <v>16568.739999999998</v>
      </c>
      <c r="R199" s="19">
        <f t="shared" si="453"/>
        <v>14073.71</v>
      </c>
      <c r="S199" s="19">
        <f t="shared" si="454"/>
        <v>78431.260000000009</v>
      </c>
      <c r="T199" s="22">
        <v>111</v>
      </c>
    </row>
    <row r="200" spans="1:20" x14ac:dyDescent="0.2">
      <c r="A200" s="13">
        <v>190</v>
      </c>
      <c r="B200" s="8" t="s">
        <v>263</v>
      </c>
      <c r="C200" s="15" t="s">
        <v>136</v>
      </c>
      <c r="D200" s="16" t="s">
        <v>237</v>
      </c>
      <c r="E200" s="32" t="s">
        <v>316</v>
      </c>
      <c r="F200" s="17" t="s">
        <v>342</v>
      </c>
      <c r="G200" s="18">
        <v>90000</v>
      </c>
      <c r="H200" s="18">
        <v>9753.1200000000008</v>
      </c>
      <c r="I200" s="19">
        <v>25</v>
      </c>
      <c r="J200" s="23">
        <f t="shared" si="455"/>
        <v>2583</v>
      </c>
      <c r="K200" s="19">
        <f t="shared" si="456"/>
        <v>6389.9999999999991</v>
      </c>
      <c r="L200" s="20">
        <v>593.21</v>
      </c>
      <c r="M200" s="21">
        <f t="shared" si="449"/>
        <v>2736</v>
      </c>
      <c r="N200" s="19">
        <f t="shared" si="450"/>
        <v>6381</v>
      </c>
      <c r="O200" s="18"/>
      <c r="P200" s="19">
        <f t="shared" si="482"/>
        <v>18683.21</v>
      </c>
      <c r="Q200" s="19">
        <f t="shared" si="452"/>
        <v>15097.12</v>
      </c>
      <c r="R200" s="19">
        <f t="shared" si="453"/>
        <v>13364.21</v>
      </c>
      <c r="S200" s="19">
        <f t="shared" si="454"/>
        <v>74902.880000000005</v>
      </c>
      <c r="T200" s="22">
        <v>111</v>
      </c>
    </row>
    <row r="201" spans="1:20" x14ac:dyDescent="0.2">
      <c r="A201" s="13">
        <v>191</v>
      </c>
      <c r="B201" s="14" t="s">
        <v>301</v>
      </c>
      <c r="C201" s="15" t="s">
        <v>136</v>
      </c>
      <c r="D201" s="16" t="s">
        <v>237</v>
      </c>
      <c r="E201" s="32" t="s">
        <v>316</v>
      </c>
      <c r="F201" s="17" t="s">
        <v>342</v>
      </c>
      <c r="G201" s="18">
        <v>50000</v>
      </c>
      <c r="H201" s="18">
        <v>1854</v>
      </c>
      <c r="I201" s="19">
        <v>25</v>
      </c>
      <c r="J201" s="23">
        <f>(G201*2.87%)</f>
        <v>1435</v>
      </c>
      <c r="K201" s="19">
        <f>(G201*7.1%)</f>
        <v>3549.9999999999995</v>
      </c>
      <c r="L201" s="20">
        <v>550</v>
      </c>
      <c r="M201" s="21">
        <f>(G201*3.04%)</f>
        <v>1520</v>
      </c>
      <c r="N201" s="19">
        <f>(G201*7.09%)</f>
        <v>3545.0000000000005</v>
      </c>
      <c r="O201" s="18"/>
      <c r="P201" s="19">
        <f t="shared" si="482"/>
        <v>10600</v>
      </c>
      <c r="Q201" s="19">
        <f>SUM(H201+I201+J201+M201+O201)</f>
        <v>4834</v>
      </c>
      <c r="R201" s="19">
        <f>SUM(K201+L201+N201)</f>
        <v>7645</v>
      </c>
      <c r="S201" s="19">
        <f>SUM(G201-Q201)</f>
        <v>45166</v>
      </c>
      <c r="T201" s="22">
        <v>111</v>
      </c>
    </row>
    <row r="202" spans="1:20" x14ac:dyDescent="0.2">
      <c r="A202" s="13">
        <v>192</v>
      </c>
      <c r="B202" s="8" t="s">
        <v>147</v>
      </c>
      <c r="C202" s="15" t="s">
        <v>136</v>
      </c>
      <c r="D202" s="16" t="s">
        <v>177</v>
      </c>
      <c r="E202" s="32" t="s">
        <v>316</v>
      </c>
      <c r="F202" s="17" t="s">
        <v>344</v>
      </c>
      <c r="G202" s="18">
        <v>24150</v>
      </c>
      <c r="H202" s="18">
        <v>0</v>
      </c>
      <c r="I202" s="19">
        <v>25</v>
      </c>
      <c r="J202" s="23">
        <f t="shared" si="455"/>
        <v>693.10500000000002</v>
      </c>
      <c r="K202" s="19">
        <f t="shared" si="456"/>
        <v>1714.6499999999999</v>
      </c>
      <c r="L202" s="20">
        <v>265.64999999999998</v>
      </c>
      <c r="M202" s="21">
        <f t="shared" si="449"/>
        <v>734.16</v>
      </c>
      <c r="N202" s="19">
        <f t="shared" si="450"/>
        <v>1712.2350000000001</v>
      </c>
      <c r="O202" s="18"/>
      <c r="P202" s="19">
        <f t="shared" si="482"/>
        <v>5119.8</v>
      </c>
      <c r="Q202" s="19">
        <f t="shared" si="452"/>
        <v>1452.2649999999999</v>
      </c>
      <c r="R202" s="19">
        <f t="shared" si="453"/>
        <v>3692.5349999999999</v>
      </c>
      <c r="S202" s="19">
        <f t="shared" si="454"/>
        <v>22697.735000000001</v>
      </c>
      <c r="T202" s="22">
        <v>111</v>
      </c>
    </row>
    <row r="203" spans="1:20" x14ac:dyDescent="0.2">
      <c r="A203" s="13">
        <v>193</v>
      </c>
      <c r="B203" s="14" t="s">
        <v>146</v>
      </c>
      <c r="C203" s="15" t="s">
        <v>136</v>
      </c>
      <c r="D203" s="16" t="s">
        <v>177</v>
      </c>
      <c r="E203" s="32" t="s">
        <v>316</v>
      </c>
      <c r="F203" s="17" t="s">
        <v>344</v>
      </c>
      <c r="G203" s="18">
        <v>33000</v>
      </c>
      <c r="H203" s="18">
        <v>0</v>
      </c>
      <c r="I203" s="19">
        <v>25</v>
      </c>
      <c r="J203" s="23">
        <f t="shared" si="455"/>
        <v>947.1</v>
      </c>
      <c r="K203" s="19">
        <f t="shared" si="456"/>
        <v>2343</v>
      </c>
      <c r="L203" s="20">
        <v>363</v>
      </c>
      <c r="M203" s="21">
        <f t="shared" si="449"/>
        <v>1003.2</v>
      </c>
      <c r="N203" s="19">
        <f t="shared" si="450"/>
        <v>2339.7000000000003</v>
      </c>
      <c r="O203" s="18"/>
      <c r="P203" s="19">
        <f t="shared" si="482"/>
        <v>6996</v>
      </c>
      <c r="Q203" s="19">
        <f t="shared" si="452"/>
        <v>1975.3000000000002</v>
      </c>
      <c r="R203" s="19">
        <f t="shared" si="453"/>
        <v>5045.7000000000007</v>
      </c>
      <c r="S203" s="19">
        <f t="shared" si="454"/>
        <v>31024.7</v>
      </c>
      <c r="T203" s="22">
        <v>111</v>
      </c>
    </row>
    <row r="204" spans="1:20" x14ac:dyDescent="0.2">
      <c r="A204" s="13">
        <v>194</v>
      </c>
      <c r="B204" s="14" t="s">
        <v>137</v>
      </c>
      <c r="C204" s="15" t="s">
        <v>136</v>
      </c>
      <c r="D204" s="16" t="s">
        <v>221</v>
      </c>
      <c r="E204" s="32" t="s">
        <v>315</v>
      </c>
      <c r="F204" s="17" t="s">
        <v>344</v>
      </c>
      <c r="G204" s="18">
        <v>40000</v>
      </c>
      <c r="H204" s="18">
        <v>0</v>
      </c>
      <c r="I204" s="19">
        <v>25</v>
      </c>
      <c r="J204" s="23">
        <f t="shared" si="296"/>
        <v>1148</v>
      </c>
      <c r="K204" s="19">
        <f t="shared" si="297"/>
        <v>2839.9999999999995</v>
      </c>
      <c r="L204" s="20">
        <v>440</v>
      </c>
      <c r="M204" s="21">
        <f t="shared" si="298"/>
        <v>1216</v>
      </c>
      <c r="N204" s="19">
        <f t="shared" si="303"/>
        <v>2836</v>
      </c>
      <c r="O204" s="18">
        <v>3154.9</v>
      </c>
      <c r="P204" s="19">
        <f t="shared" si="299"/>
        <v>11634.9</v>
      </c>
      <c r="Q204" s="19">
        <f t="shared" si="300"/>
        <v>5543.9</v>
      </c>
      <c r="R204" s="19">
        <f t="shared" si="301"/>
        <v>6116</v>
      </c>
      <c r="S204" s="19">
        <f t="shared" si="302"/>
        <v>34456.1</v>
      </c>
      <c r="T204" s="22">
        <v>111</v>
      </c>
    </row>
    <row r="205" spans="1:20" x14ac:dyDescent="0.2">
      <c r="A205" s="13">
        <v>195</v>
      </c>
      <c r="B205" s="8" t="s">
        <v>139</v>
      </c>
      <c r="C205" s="15" t="s">
        <v>136</v>
      </c>
      <c r="D205" s="16" t="s">
        <v>59</v>
      </c>
      <c r="E205" s="32" t="s">
        <v>315</v>
      </c>
      <c r="F205" s="17" t="s">
        <v>344</v>
      </c>
      <c r="G205" s="18">
        <v>28350</v>
      </c>
      <c r="H205" s="18">
        <v>0</v>
      </c>
      <c r="I205" s="19">
        <v>25</v>
      </c>
      <c r="J205" s="23">
        <f t="shared" ref="J205:J211" si="493">(G205*2.87%)</f>
        <v>813.64499999999998</v>
      </c>
      <c r="K205" s="19">
        <f t="shared" ref="K205:K211" si="494">(G205*7.1%)</f>
        <v>2012.85</v>
      </c>
      <c r="L205" s="20">
        <v>311.85000000000002</v>
      </c>
      <c r="M205" s="21">
        <f t="shared" ref="M205:M211" si="495">(G205*3.04%)</f>
        <v>861.84</v>
      </c>
      <c r="N205" s="19">
        <f t="shared" ref="N205:N211" si="496">(G205*7.09%)</f>
        <v>2010.0150000000001</v>
      </c>
      <c r="O205" s="18">
        <v>3154.9</v>
      </c>
      <c r="P205" s="19">
        <f t="shared" ref="P205:P211" si="497">SUM(J205+K205+L205+M205+N205+O205)</f>
        <v>9165.1</v>
      </c>
      <c r="Q205" s="19">
        <f t="shared" ref="Q205:Q211" si="498">SUM(H205+I205+J205+M205+O205)</f>
        <v>4855.3850000000002</v>
      </c>
      <c r="R205" s="19">
        <f t="shared" ref="R205:R211" si="499">SUM(K205+L205+N205)</f>
        <v>4334.7150000000001</v>
      </c>
      <c r="S205" s="19">
        <f t="shared" ref="S205:S211" si="500">SUM(G205-Q205)</f>
        <v>23494.614999999998</v>
      </c>
      <c r="T205" s="22">
        <v>111</v>
      </c>
    </row>
    <row r="206" spans="1:20" x14ac:dyDescent="0.2">
      <c r="A206" s="13">
        <v>196</v>
      </c>
      <c r="B206" s="8" t="s">
        <v>140</v>
      </c>
      <c r="C206" s="15" t="s">
        <v>136</v>
      </c>
      <c r="D206" s="16" t="s">
        <v>59</v>
      </c>
      <c r="E206" s="32" t="s">
        <v>315</v>
      </c>
      <c r="F206" s="17" t="s">
        <v>344</v>
      </c>
      <c r="G206" s="18">
        <v>28350</v>
      </c>
      <c r="H206" s="18">
        <v>0</v>
      </c>
      <c r="I206" s="19">
        <v>25</v>
      </c>
      <c r="J206" s="23">
        <f t="shared" si="493"/>
        <v>813.64499999999998</v>
      </c>
      <c r="K206" s="19">
        <f t="shared" si="494"/>
        <v>2012.85</v>
      </c>
      <c r="L206" s="20">
        <v>311.85000000000002</v>
      </c>
      <c r="M206" s="21">
        <f t="shared" si="495"/>
        <v>861.84</v>
      </c>
      <c r="N206" s="19">
        <f t="shared" si="496"/>
        <v>2010.0150000000001</v>
      </c>
      <c r="O206" s="18">
        <v>1577.45</v>
      </c>
      <c r="P206" s="19">
        <f t="shared" si="497"/>
        <v>7587.65</v>
      </c>
      <c r="Q206" s="19">
        <f t="shared" si="498"/>
        <v>3277.9350000000004</v>
      </c>
      <c r="R206" s="19">
        <f t="shared" si="499"/>
        <v>4334.7150000000001</v>
      </c>
      <c r="S206" s="19">
        <f t="shared" si="500"/>
        <v>25072.064999999999</v>
      </c>
      <c r="T206" s="22">
        <v>111</v>
      </c>
    </row>
    <row r="207" spans="1:20" x14ac:dyDescent="0.2">
      <c r="A207" s="13">
        <v>197</v>
      </c>
      <c r="B207" s="8" t="s">
        <v>141</v>
      </c>
      <c r="C207" s="15" t="s">
        <v>136</v>
      </c>
      <c r="D207" s="16" t="s">
        <v>59</v>
      </c>
      <c r="E207" s="32" t="s">
        <v>315</v>
      </c>
      <c r="F207" s="17" t="s">
        <v>344</v>
      </c>
      <c r="G207" s="18">
        <v>30250</v>
      </c>
      <c r="H207" s="18">
        <v>0</v>
      </c>
      <c r="I207" s="19">
        <v>25</v>
      </c>
      <c r="J207" s="23">
        <f t="shared" si="493"/>
        <v>868.17499999999995</v>
      </c>
      <c r="K207" s="19">
        <f t="shared" si="494"/>
        <v>2147.75</v>
      </c>
      <c r="L207" s="20">
        <v>332.75</v>
      </c>
      <c r="M207" s="21">
        <f t="shared" si="495"/>
        <v>919.6</v>
      </c>
      <c r="N207" s="19">
        <f t="shared" si="496"/>
        <v>2144.7250000000004</v>
      </c>
      <c r="O207" s="18">
        <v>1577.45</v>
      </c>
      <c r="P207" s="19">
        <f t="shared" si="497"/>
        <v>7990.4500000000007</v>
      </c>
      <c r="Q207" s="19">
        <f t="shared" si="498"/>
        <v>3390.2250000000004</v>
      </c>
      <c r="R207" s="19">
        <f t="shared" si="499"/>
        <v>4625.2250000000004</v>
      </c>
      <c r="S207" s="19">
        <f t="shared" si="500"/>
        <v>26859.775000000001</v>
      </c>
      <c r="T207" s="22">
        <v>111</v>
      </c>
    </row>
    <row r="208" spans="1:20" x14ac:dyDescent="0.2">
      <c r="A208" s="13">
        <v>198</v>
      </c>
      <c r="B208" s="8" t="s">
        <v>144</v>
      </c>
      <c r="C208" s="15" t="s">
        <v>136</v>
      </c>
      <c r="D208" s="16" t="s">
        <v>59</v>
      </c>
      <c r="E208" s="32" t="s">
        <v>316</v>
      </c>
      <c r="F208" s="17" t="s">
        <v>343</v>
      </c>
      <c r="G208" s="18">
        <v>27300</v>
      </c>
      <c r="H208" s="18">
        <v>0</v>
      </c>
      <c r="I208" s="19">
        <v>25</v>
      </c>
      <c r="J208" s="23">
        <f t="shared" si="493"/>
        <v>783.51</v>
      </c>
      <c r="K208" s="19">
        <f t="shared" si="494"/>
        <v>1938.2999999999997</v>
      </c>
      <c r="L208" s="20">
        <v>300.3</v>
      </c>
      <c r="M208" s="21">
        <f t="shared" si="495"/>
        <v>829.92</v>
      </c>
      <c r="N208" s="19">
        <f t="shared" si="496"/>
        <v>1935.5700000000002</v>
      </c>
      <c r="O208" s="18"/>
      <c r="P208" s="19">
        <f t="shared" si="497"/>
        <v>5787.6</v>
      </c>
      <c r="Q208" s="19">
        <f t="shared" si="498"/>
        <v>1638.4299999999998</v>
      </c>
      <c r="R208" s="19">
        <f t="shared" si="499"/>
        <v>4174.17</v>
      </c>
      <c r="S208" s="19">
        <f t="shared" si="500"/>
        <v>25661.57</v>
      </c>
      <c r="T208" s="22">
        <v>111</v>
      </c>
    </row>
    <row r="209" spans="1:20" x14ac:dyDescent="0.2">
      <c r="A209" s="13">
        <v>199</v>
      </c>
      <c r="B209" s="8" t="s">
        <v>145</v>
      </c>
      <c r="C209" s="15" t="s">
        <v>136</v>
      </c>
      <c r="D209" s="16" t="s">
        <v>59</v>
      </c>
      <c r="E209" s="32" t="s">
        <v>316</v>
      </c>
      <c r="F209" s="17" t="s">
        <v>344</v>
      </c>
      <c r="G209" s="18">
        <v>28350</v>
      </c>
      <c r="H209" s="18">
        <v>0</v>
      </c>
      <c r="I209" s="19">
        <v>25</v>
      </c>
      <c r="J209" s="23">
        <f t="shared" si="493"/>
        <v>813.64499999999998</v>
      </c>
      <c r="K209" s="19">
        <f t="shared" si="494"/>
        <v>2012.85</v>
      </c>
      <c r="L209" s="20">
        <v>311.85000000000002</v>
      </c>
      <c r="M209" s="21">
        <f t="shared" si="495"/>
        <v>861.84</v>
      </c>
      <c r="N209" s="19">
        <f t="shared" si="496"/>
        <v>2010.0150000000001</v>
      </c>
      <c r="O209" s="18"/>
      <c r="P209" s="19">
        <f t="shared" si="497"/>
        <v>6010.2</v>
      </c>
      <c r="Q209" s="19">
        <f t="shared" si="498"/>
        <v>1700.4850000000001</v>
      </c>
      <c r="R209" s="19">
        <f t="shared" si="499"/>
        <v>4334.7150000000001</v>
      </c>
      <c r="S209" s="19">
        <f t="shared" si="500"/>
        <v>26649.514999999999</v>
      </c>
      <c r="T209" s="22">
        <v>111</v>
      </c>
    </row>
    <row r="210" spans="1:20" x14ac:dyDescent="0.2">
      <c r="A210" s="13">
        <v>200</v>
      </c>
      <c r="B210" s="8" t="s">
        <v>402</v>
      </c>
      <c r="C210" s="15" t="s">
        <v>136</v>
      </c>
      <c r="D210" s="16" t="s">
        <v>59</v>
      </c>
      <c r="E210" s="32" t="s">
        <v>316</v>
      </c>
      <c r="F210" s="17" t="s">
        <v>344</v>
      </c>
      <c r="G210" s="18">
        <v>27300</v>
      </c>
      <c r="H210" s="18">
        <v>0</v>
      </c>
      <c r="I210" s="19">
        <v>25</v>
      </c>
      <c r="J210" s="23">
        <f t="shared" si="493"/>
        <v>783.51</v>
      </c>
      <c r="K210" s="19">
        <f t="shared" si="494"/>
        <v>1938.2999999999997</v>
      </c>
      <c r="L210" s="20">
        <f>(G210*1.1%)</f>
        <v>300.3</v>
      </c>
      <c r="M210" s="21">
        <f t="shared" si="495"/>
        <v>829.92</v>
      </c>
      <c r="N210" s="19">
        <f t="shared" si="496"/>
        <v>1935.5700000000002</v>
      </c>
      <c r="O210" s="18"/>
      <c r="P210" s="19"/>
      <c r="Q210" s="19">
        <f t="shared" si="498"/>
        <v>1638.4299999999998</v>
      </c>
      <c r="R210" s="19"/>
      <c r="S210" s="19">
        <f t="shared" si="500"/>
        <v>25661.57</v>
      </c>
      <c r="T210" s="22"/>
    </row>
    <row r="211" spans="1:20" x14ac:dyDescent="0.2">
      <c r="A211" s="13">
        <v>201</v>
      </c>
      <c r="B211" s="8" t="s">
        <v>208</v>
      </c>
      <c r="C211" s="15" t="s">
        <v>136</v>
      </c>
      <c r="D211" s="16" t="s">
        <v>207</v>
      </c>
      <c r="E211" s="32" t="s">
        <v>316</v>
      </c>
      <c r="F211" s="17" t="s">
        <v>344</v>
      </c>
      <c r="G211" s="18">
        <v>0</v>
      </c>
      <c r="H211" s="18">
        <v>0</v>
      </c>
      <c r="I211" s="19">
        <v>0</v>
      </c>
      <c r="J211" s="23">
        <f t="shared" si="493"/>
        <v>0</v>
      </c>
      <c r="K211" s="19">
        <f t="shared" si="494"/>
        <v>0</v>
      </c>
      <c r="L211" s="20">
        <v>0</v>
      </c>
      <c r="M211" s="21">
        <f t="shared" si="495"/>
        <v>0</v>
      </c>
      <c r="N211" s="19">
        <f t="shared" si="496"/>
        <v>0</v>
      </c>
      <c r="O211" s="18"/>
      <c r="P211" s="19">
        <f t="shared" si="497"/>
        <v>0</v>
      </c>
      <c r="Q211" s="19">
        <f t="shared" si="498"/>
        <v>0</v>
      </c>
      <c r="R211" s="19">
        <f t="shared" si="499"/>
        <v>0</v>
      </c>
      <c r="S211" s="19">
        <f t="shared" si="500"/>
        <v>0</v>
      </c>
      <c r="T211" s="22">
        <v>111</v>
      </c>
    </row>
    <row r="212" spans="1:20" x14ac:dyDescent="0.2">
      <c r="A212" s="13">
        <v>202</v>
      </c>
      <c r="B212" s="8" t="s">
        <v>307</v>
      </c>
      <c r="C212" s="15" t="s">
        <v>136</v>
      </c>
      <c r="D212" s="16" t="s">
        <v>230</v>
      </c>
      <c r="E212" s="32" t="s">
        <v>316</v>
      </c>
      <c r="F212" s="17" t="s">
        <v>202</v>
      </c>
      <c r="G212" s="18">
        <v>31500</v>
      </c>
      <c r="H212" s="18">
        <v>0</v>
      </c>
      <c r="I212" s="19">
        <v>25</v>
      </c>
      <c r="J212" s="23">
        <f t="shared" ref="J212" si="501">(G212*2.87%)</f>
        <v>904.05</v>
      </c>
      <c r="K212" s="19">
        <f t="shared" ref="K212" si="502">(G212*7.1%)</f>
        <v>2236.5</v>
      </c>
      <c r="L212" s="20">
        <v>346.5</v>
      </c>
      <c r="M212" s="21">
        <f t="shared" ref="M212" si="503">(G212*3.04%)</f>
        <v>957.6</v>
      </c>
      <c r="N212" s="19">
        <f t="shared" ref="N212" si="504">(G212*7.09%)</f>
        <v>2233.3500000000004</v>
      </c>
      <c r="O212" s="18"/>
      <c r="P212" s="19">
        <f t="shared" ref="P212" si="505">SUM(J212+K212+L212+M212+N212+O212)</f>
        <v>6678.0000000000009</v>
      </c>
      <c r="Q212" s="19">
        <f t="shared" ref="Q212" si="506">SUM(H212+I212+J212+M212+O212)</f>
        <v>1886.65</v>
      </c>
      <c r="R212" s="19">
        <f t="shared" ref="R212" si="507">SUM(K212+L212+N212)</f>
        <v>4816.3500000000004</v>
      </c>
      <c r="S212" s="19">
        <f t="shared" ref="S212" si="508">SUM(G212-Q212)</f>
        <v>29613.35</v>
      </c>
      <c r="T212" s="22">
        <v>111</v>
      </c>
    </row>
    <row r="213" spans="1:20" x14ac:dyDescent="0.2">
      <c r="A213" s="13">
        <v>203</v>
      </c>
      <c r="B213" s="8" t="s">
        <v>308</v>
      </c>
      <c r="C213" s="15" t="s">
        <v>136</v>
      </c>
      <c r="D213" s="16" t="s">
        <v>230</v>
      </c>
      <c r="E213" s="32" t="s">
        <v>315</v>
      </c>
      <c r="F213" s="17" t="s">
        <v>202</v>
      </c>
      <c r="G213" s="18">
        <v>31500</v>
      </c>
      <c r="H213" s="18">
        <v>0</v>
      </c>
      <c r="I213" s="19">
        <v>25</v>
      </c>
      <c r="J213" s="23">
        <f t="shared" ref="J213" si="509">(G213*2.87%)</f>
        <v>904.05</v>
      </c>
      <c r="K213" s="19">
        <f t="shared" ref="K213" si="510">(G213*7.1%)</f>
        <v>2236.5</v>
      </c>
      <c r="L213" s="20">
        <v>346.5</v>
      </c>
      <c r="M213" s="21">
        <f t="shared" ref="M213" si="511">(G213*3.04%)</f>
        <v>957.6</v>
      </c>
      <c r="N213" s="19">
        <f t="shared" ref="N213" si="512">(G213*7.09%)</f>
        <v>2233.3500000000004</v>
      </c>
      <c r="O213" s="18">
        <v>1577.45</v>
      </c>
      <c r="P213" s="19">
        <f t="shared" ref="P213" si="513">SUM(J213+K213+L213+M213+N213+O213)</f>
        <v>8255.4500000000007</v>
      </c>
      <c r="Q213" s="19">
        <f t="shared" ref="Q213" si="514">SUM(H213+I213+J213+M213+O213)</f>
        <v>3464.1000000000004</v>
      </c>
      <c r="R213" s="19">
        <f t="shared" ref="R213" si="515">SUM(K213+L213+N213)</f>
        <v>4816.3500000000004</v>
      </c>
      <c r="S213" s="19">
        <f t="shared" ref="S213" si="516">SUM(G213-Q213)</f>
        <v>28035.9</v>
      </c>
      <c r="T213" s="22">
        <v>111</v>
      </c>
    </row>
    <row r="214" spans="1:20" x14ac:dyDescent="0.2">
      <c r="A214" s="13">
        <v>204</v>
      </c>
      <c r="B214" s="14" t="s">
        <v>46</v>
      </c>
      <c r="C214" s="15" t="s">
        <v>136</v>
      </c>
      <c r="D214" s="16" t="s">
        <v>197</v>
      </c>
      <c r="E214" s="32" t="s">
        <v>315</v>
      </c>
      <c r="F214" s="17" t="s">
        <v>343</v>
      </c>
      <c r="G214" s="18">
        <v>16500</v>
      </c>
      <c r="H214" s="18">
        <v>0</v>
      </c>
      <c r="I214" s="19">
        <v>25</v>
      </c>
      <c r="J214" s="23">
        <f t="shared" si="296"/>
        <v>473.55</v>
      </c>
      <c r="K214" s="19">
        <f t="shared" si="297"/>
        <v>1171.5</v>
      </c>
      <c r="L214" s="20">
        <v>181.5</v>
      </c>
      <c r="M214" s="21">
        <f t="shared" si="298"/>
        <v>501.6</v>
      </c>
      <c r="N214" s="19">
        <f t="shared" si="303"/>
        <v>1169.8500000000001</v>
      </c>
      <c r="O214" s="18"/>
      <c r="P214" s="19">
        <f t="shared" si="299"/>
        <v>3498</v>
      </c>
      <c r="Q214" s="19">
        <f t="shared" si="300"/>
        <v>1000.1500000000001</v>
      </c>
      <c r="R214" s="19">
        <f t="shared" si="301"/>
        <v>2522.8500000000004</v>
      </c>
      <c r="S214" s="19">
        <f t="shared" si="302"/>
        <v>15499.85</v>
      </c>
      <c r="T214" s="22">
        <v>111</v>
      </c>
    </row>
    <row r="215" spans="1:20" x14ac:dyDescent="0.2">
      <c r="A215" s="13">
        <v>205</v>
      </c>
      <c r="B215" s="8" t="s">
        <v>296</v>
      </c>
      <c r="C215" s="15" t="s">
        <v>136</v>
      </c>
      <c r="D215" s="16" t="s">
        <v>197</v>
      </c>
      <c r="E215" s="32" t="s">
        <v>315</v>
      </c>
      <c r="F215" s="17" t="s">
        <v>202</v>
      </c>
      <c r="G215" s="18">
        <v>25000</v>
      </c>
      <c r="H215" s="18">
        <v>0</v>
      </c>
      <c r="I215" s="19">
        <v>25</v>
      </c>
      <c r="J215" s="23">
        <f t="shared" ref="J215:J222" si="517">(G215*2.87%)</f>
        <v>717.5</v>
      </c>
      <c r="K215" s="19">
        <f t="shared" ref="K215:K222" si="518">(G215*7.1%)</f>
        <v>1774.9999999999998</v>
      </c>
      <c r="L215" s="20">
        <v>275</v>
      </c>
      <c r="M215" s="21">
        <f t="shared" ref="M215" si="519">(G215*3.04%)</f>
        <v>760</v>
      </c>
      <c r="N215" s="19">
        <f t="shared" ref="N215" si="520">(G215*7.09%)</f>
        <v>1772.5000000000002</v>
      </c>
      <c r="O215" s="18"/>
      <c r="P215" s="19">
        <f t="shared" ref="P215" si="521">SUM(J215+K215+L215+M215+N215+O215)</f>
        <v>5300</v>
      </c>
      <c r="Q215" s="19">
        <f t="shared" ref="Q215" si="522">SUM(H215+I215+J215+M215+O215)</f>
        <v>1502.5</v>
      </c>
      <c r="R215" s="19">
        <f t="shared" ref="R215" si="523">SUM(K215+L215+N215)</f>
        <v>3822.5</v>
      </c>
      <c r="S215" s="19">
        <f t="shared" ref="S215" si="524">SUM(G215-Q215)</f>
        <v>23497.5</v>
      </c>
      <c r="T215" s="22">
        <v>111</v>
      </c>
    </row>
    <row r="216" spans="1:20" x14ac:dyDescent="0.2">
      <c r="A216" s="13">
        <v>206</v>
      </c>
      <c r="B216" s="8" t="s">
        <v>138</v>
      </c>
      <c r="C216" s="15" t="s">
        <v>136</v>
      </c>
      <c r="D216" s="16" t="s">
        <v>52</v>
      </c>
      <c r="E216" s="32" t="s">
        <v>315</v>
      </c>
      <c r="F216" s="17" t="s">
        <v>344</v>
      </c>
      <c r="G216" s="18">
        <v>28350</v>
      </c>
      <c r="H216" s="18">
        <v>0</v>
      </c>
      <c r="I216" s="19">
        <v>25</v>
      </c>
      <c r="J216" s="23">
        <f t="shared" si="517"/>
        <v>813.64499999999998</v>
      </c>
      <c r="K216" s="19">
        <f t="shared" si="518"/>
        <v>2012.85</v>
      </c>
      <c r="L216" s="20">
        <v>311.85000000000002</v>
      </c>
      <c r="M216" s="21">
        <f t="shared" ref="M216:M225" si="525">(G216*3.04%)</f>
        <v>861.84</v>
      </c>
      <c r="N216" s="19">
        <f t="shared" ref="N216:N225" si="526">(G216*7.09%)</f>
        <v>2010.0150000000001</v>
      </c>
      <c r="O216" s="18"/>
      <c r="P216" s="19">
        <f t="shared" ref="P216:P225" si="527">SUM(J216+K216+L216+M216+N216+O216)</f>
        <v>6010.2</v>
      </c>
      <c r="Q216" s="19">
        <f t="shared" ref="Q216:Q225" si="528">SUM(H216+I216+J216+M216+O216)</f>
        <v>1700.4850000000001</v>
      </c>
      <c r="R216" s="19">
        <f t="shared" ref="R216:R225" si="529">SUM(K216+L216+N216)</f>
        <v>4334.7150000000001</v>
      </c>
      <c r="S216" s="19">
        <f t="shared" ref="S216:S225" si="530">SUM(G216-Q216)</f>
        <v>26649.514999999999</v>
      </c>
      <c r="T216" s="22">
        <v>111</v>
      </c>
    </row>
    <row r="217" spans="1:20" x14ac:dyDescent="0.2">
      <c r="A217" s="13">
        <v>207</v>
      </c>
      <c r="B217" s="14" t="s">
        <v>142</v>
      </c>
      <c r="C217" s="15" t="s">
        <v>136</v>
      </c>
      <c r="D217" s="16" t="s">
        <v>143</v>
      </c>
      <c r="E217" s="32" t="s">
        <v>316</v>
      </c>
      <c r="F217" s="17" t="s">
        <v>344</v>
      </c>
      <c r="G217" s="18">
        <v>20900</v>
      </c>
      <c r="H217" s="18">
        <v>0</v>
      </c>
      <c r="I217" s="19">
        <v>25</v>
      </c>
      <c r="J217" s="23">
        <f t="shared" si="517"/>
        <v>599.83000000000004</v>
      </c>
      <c r="K217" s="19">
        <f t="shared" si="518"/>
        <v>1483.8999999999999</v>
      </c>
      <c r="L217" s="20">
        <v>229.9</v>
      </c>
      <c r="M217" s="21">
        <f t="shared" si="525"/>
        <v>635.36</v>
      </c>
      <c r="N217" s="19">
        <f t="shared" si="526"/>
        <v>1481.8100000000002</v>
      </c>
      <c r="O217" s="18"/>
      <c r="P217" s="19">
        <f t="shared" si="527"/>
        <v>4430.8</v>
      </c>
      <c r="Q217" s="19">
        <f t="shared" si="528"/>
        <v>1260.19</v>
      </c>
      <c r="R217" s="19">
        <f t="shared" si="529"/>
        <v>3195.61</v>
      </c>
      <c r="S217" s="19">
        <f t="shared" si="530"/>
        <v>19639.810000000001</v>
      </c>
      <c r="T217" s="22">
        <v>111</v>
      </c>
    </row>
    <row r="218" spans="1:20" x14ac:dyDescent="0.2">
      <c r="A218" s="13">
        <v>208</v>
      </c>
      <c r="B218" s="8" t="s">
        <v>191</v>
      </c>
      <c r="C218" s="15" t="s">
        <v>136</v>
      </c>
      <c r="D218" s="16" t="s">
        <v>88</v>
      </c>
      <c r="E218" s="32" t="s">
        <v>315</v>
      </c>
      <c r="F218" s="17" t="s">
        <v>343</v>
      </c>
      <c r="G218" s="18">
        <v>16500</v>
      </c>
      <c r="H218" s="18">
        <v>0</v>
      </c>
      <c r="I218" s="19">
        <v>25</v>
      </c>
      <c r="J218" s="23">
        <f t="shared" si="517"/>
        <v>473.55</v>
      </c>
      <c r="K218" s="19">
        <f t="shared" si="518"/>
        <v>1171.5</v>
      </c>
      <c r="L218" s="20">
        <v>181.5</v>
      </c>
      <c r="M218" s="21">
        <f t="shared" si="525"/>
        <v>501.6</v>
      </c>
      <c r="N218" s="19">
        <f t="shared" si="526"/>
        <v>1169.8500000000001</v>
      </c>
      <c r="O218" s="18"/>
      <c r="P218" s="19">
        <f t="shared" si="527"/>
        <v>3498</v>
      </c>
      <c r="Q218" s="19">
        <f t="shared" si="528"/>
        <v>1000.1500000000001</v>
      </c>
      <c r="R218" s="19">
        <f t="shared" si="529"/>
        <v>2522.8500000000004</v>
      </c>
      <c r="S218" s="19">
        <f t="shared" si="530"/>
        <v>15499.85</v>
      </c>
      <c r="T218" s="22">
        <v>111</v>
      </c>
    </row>
    <row r="219" spans="1:20" x14ac:dyDescent="0.2">
      <c r="A219" s="13">
        <v>209</v>
      </c>
      <c r="B219" s="8" t="s">
        <v>340</v>
      </c>
      <c r="C219" s="15" t="s">
        <v>136</v>
      </c>
      <c r="D219" s="16" t="s">
        <v>88</v>
      </c>
      <c r="E219" s="32" t="s">
        <v>316</v>
      </c>
      <c r="F219" s="17" t="s">
        <v>202</v>
      </c>
      <c r="G219" s="18">
        <v>16500</v>
      </c>
      <c r="H219" s="18">
        <v>0</v>
      </c>
      <c r="I219" s="19">
        <v>25</v>
      </c>
      <c r="J219" s="23">
        <f t="shared" si="517"/>
        <v>473.55</v>
      </c>
      <c r="K219" s="19">
        <f t="shared" si="518"/>
        <v>1171.5</v>
      </c>
      <c r="L219" s="20">
        <v>145.19999999999999</v>
      </c>
      <c r="M219" s="21">
        <f>(G219*3.04%)</f>
        <v>501.6</v>
      </c>
      <c r="N219" s="19">
        <f>(G219*7.09%)</f>
        <v>1169.8500000000001</v>
      </c>
      <c r="O219" s="18"/>
      <c r="P219" s="19">
        <f>SUM(J219+K219+L219+M219+N219+O219)</f>
        <v>3461.7</v>
      </c>
      <c r="Q219" s="19">
        <f>SUM(H219+I219+J219+M219+O219)</f>
        <v>1000.1500000000001</v>
      </c>
      <c r="R219" s="19">
        <f>SUM(K219+L219+N219)</f>
        <v>2486.5500000000002</v>
      </c>
      <c r="S219" s="19">
        <f>SUM(G219-Q219)</f>
        <v>15499.85</v>
      </c>
      <c r="T219" s="22">
        <v>111</v>
      </c>
    </row>
    <row r="220" spans="1:20" x14ac:dyDescent="0.2">
      <c r="A220" s="13">
        <v>210</v>
      </c>
      <c r="B220" s="14" t="s">
        <v>216</v>
      </c>
      <c r="C220" s="15" t="s">
        <v>136</v>
      </c>
      <c r="D220" s="16" t="s">
        <v>209</v>
      </c>
      <c r="E220" s="32" t="s">
        <v>316</v>
      </c>
      <c r="F220" s="17" t="s">
        <v>345</v>
      </c>
      <c r="G220" s="18">
        <v>19635</v>
      </c>
      <c r="H220" s="18">
        <v>0</v>
      </c>
      <c r="I220" s="19">
        <v>25</v>
      </c>
      <c r="J220" s="23">
        <f t="shared" si="517"/>
        <v>563.52449999999999</v>
      </c>
      <c r="K220" s="19">
        <f t="shared" si="518"/>
        <v>1394.0849999999998</v>
      </c>
      <c r="L220" s="20">
        <v>181.5</v>
      </c>
      <c r="M220" s="21">
        <f t="shared" si="525"/>
        <v>596.904</v>
      </c>
      <c r="N220" s="19">
        <f t="shared" si="526"/>
        <v>1392.1215000000002</v>
      </c>
      <c r="O220" s="18"/>
      <c r="P220" s="19">
        <f t="shared" si="527"/>
        <v>4128.1350000000002</v>
      </c>
      <c r="Q220" s="19">
        <f t="shared" si="528"/>
        <v>1185.4285</v>
      </c>
      <c r="R220" s="19">
        <f t="shared" si="529"/>
        <v>2967.7065000000002</v>
      </c>
      <c r="S220" s="19">
        <f t="shared" si="530"/>
        <v>18449.571499999998</v>
      </c>
      <c r="T220" s="22">
        <v>111</v>
      </c>
    </row>
    <row r="221" spans="1:20" x14ac:dyDescent="0.2">
      <c r="A221" s="13">
        <v>211</v>
      </c>
      <c r="B221" s="8" t="s">
        <v>149</v>
      </c>
      <c r="C221" s="15" t="s">
        <v>136</v>
      </c>
      <c r="D221" s="16" t="s">
        <v>225</v>
      </c>
      <c r="E221" s="32" t="s">
        <v>316</v>
      </c>
      <c r="F221" s="17" t="s">
        <v>345</v>
      </c>
      <c r="G221" s="18">
        <v>19800</v>
      </c>
      <c r="H221" s="18">
        <v>0</v>
      </c>
      <c r="I221" s="19">
        <v>25</v>
      </c>
      <c r="J221" s="23">
        <f t="shared" si="517"/>
        <v>568.26</v>
      </c>
      <c r="K221" s="19">
        <f t="shared" si="518"/>
        <v>1405.8</v>
      </c>
      <c r="L221" s="20">
        <v>217.8</v>
      </c>
      <c r="M221" s="21">
        <f t="shared" si="525"/>
        <v>601.91999999999996</v>
      </c>
      <c r="N221" s="19">
        <f t="shared" si="526"/>
        <v>1403.8200000000002</v>
      </c>
      <c r="O221" s="18">
        <v>3154.9</v>
      </c>
      <c r="P221" s="19">
        <f t="shared" si="527"/>
        <v>7352.5</v>
      </c>
      <c r="Q221" s="19">
        <f t="shared" si="528"/>
        <v>4350.08</v>
      </c>
      <c r="R221" s="19">
        <f t="shared" si="529"/>
        <v>3027.42</v>
      </c>
      <c r="S221" s="19">
        <f t="shared" si="530"/>
        <v>15449.92</v>
      </c>
      <c r="T221" s="22">
        <v>111</v>
      </c>
    </row>
    <row r="222" spans="1:20" x14ac:dyDescent="0.2">
      <c r="A222" s="13">
        <v>212</v>
      </c>
      <c r="B222" s="14" t="s">
        <v>148</v>
      </c>
      <c r="C222" s="15" t="s">
        <v>136</v>
      </c>
      <c r="D222" s="16" t="s">
        <v>122</v>
      </c>
      <c r="E222" s="32" t="s">
        <v>315</v>
      </c>
      <c r="F222" s="17" t="s">
        <v>345</v>
      </c>
      <c r="G222" s="18">
        <v>16500</v>
      </c>
      <c r="H222" s="18">
        <v>0</v>
      </c>
      <c r="I222" s="19">
        <v>25</v>
      </c>
      <c r="J222" s="23">
        <f t="shared" si="517"/>
        <v>473.55</v>
      </c>
      <c r="K222" s="19">
        <f t="shared" si="518"/>
        <v>1171.5</v>
      </c>
      <c r="L222" s="20">
        <v>181.5</v>
      </c>
      <c r="M222" s="21">
        <f t="shared" si="525"/>
        <v>501.6</v>
      </c>
      <c r="N222" s="19">
        <f t="shared" si="526"/>
        <v>1169.8500000000001</v>
      </c>
      <c r="O222" s="18"/>
      <c r="P222" s="19">
        <f t="shared" si="527"/>
        <v>3498</v>
      </c>
      <c r="Q222" s="19">
        <f t="shared" si="528"/>
        <v>1000.1500000000001</v>
      </c>
      <c r="R222" s="19">
        <f t="shared" si="529"/>
        <v>2522.8500000000004</v>
      </c>
      <c r="S222" s="19">
        <f t="shared" si="530"/>
        <v>15499.85</v>
      </c>
      <c r="T222" s="22">
        <v>111</v>
      </c>
    </row>
    <row r="223" spans="1:20" x14ac:dyDescent="0.2">
      <c r="A223" s="13">
        <v>213</v>
      </c>
      <c r="B223" s="8" t="s">
        <v>306</v>
      </c>
      <c r="C223" s="15" t="s">
        <v>136</v>
      </c>
      <c r="D223" s="16" t="s">
        <v>135</v>
      </c>
      <c r="E223" s="32" t="s">
        <v>315</v>
      </c>
      <c r="F223" s="17" t="s">
        <v>345</v>
      </c>
      <c r="G223" s="18">
        <v>22000</v>
      </c>
      <c r="H223" s="18">
        <v>0</v>
      </c>
      <c r="I223" s="19">
        <v>25</v>
      </c>
      <c r="J223" s="23">
        <f t="shared" ref="J223:J224" si="531">(G223*2.87%)</f>
        <v>631.4</v>
      </c>
      <c r="K223" s="19">
        <f t="shared" ref="K223:K224" si="532">(G223*7.1%)</f>
        <v>1561.9999999999998</v>
      </c>
      <c r="L223" s="20">
        <v>242</v>
      </c>
      <c r="M223" s="21">
        <f t="shared" si="525"/>
        <v>668.8</v>
      </c>
      <c r="N223" s="19">
        <f t="shared" si="526"/>
        <v>1559.8000000000002</v>
      </c>
      <c r="O223" s="18"/>
      <c r="P223" s="19">
        <f t="shared" si="527"/>
        <v>4664</v>
      </c>
      <c r="Q223" s="19">
        <f t="shared" si="528"/>
        <v>1325.1999999999998</v>
      </c>
      <c r="R223" s="19">
        <f t="shared" si="529"/>
        <v>3363.8</v>
      </c>
      <c r="S223" s="19">
        <f t="shared" si="530"/>
        <v>20674.8</v>
      </c>
      <c r="T223" s="22">
        <v>111</v>
      </c>
    </row>
    <row r="224" spans="1:20" x14ac:dyDescent="0.2">
      <c r="A224" s="13">
        <v>214</v>
      </c>
      <c r="B224" s="8" t="s">
        <v>386</v>
      </c>
      <c r="C224" s="15" t="s">
        <v>136</v>
      </c>
      <c r="D224" s="16" t="s">
        <v>387</v>
      </c>
      <c r="E224" s="32" t="s">
        <v>315</v>
      </c>
      <c r="F224" s="17" t="s">
        <v>345</v>
      </c>
      <c r="G224" s="18">
        <v>34000</v>
      </c>
      <c r="H224" s="18">
        <v>0</v>
      </c>
      <c r="I224" s="19">
        <v>25</v>
      </c>
      <c r="J224" s="23">
        <f t="shared" si="531"/>
        <v>975.8</v>
      </c>
      <c r="K224" s="19">
        <f t="shared" si="532"/>
        <v>2414</v>
      </c>
      <c r="L224" s="20">
        <v>374</v>
      </c>
      <c r="M224" s="21">
        <f t="shared" si="525"/>
        <v>1033.5999999999999</v>
      </c>
      <c r="N224" s="19">
        <f t="shared" si="526"/>
        <v>2410.6000000000004</v>
      </c>
      <c r="O224" s="18"/>
      <c r="P224" s="19"/>
      <c r="Q224" s="19">
        <f t="shared" si="528"/>
        <v>2034.3999999999999</v>
      </c>
      <c r="R224" s="19"/>
      <c r="S224" s="19">
        <f t="shared" si="530"/>
        <v>31965.599999999999</v>
      </c>
      <c r="T224" s="22">
        <v>111</v>
      </c>
    </row>
    <row r="225" spans="1:20" x14ac:dyDescent="0.2">
      <c r="A225" s="13">
        <v>215</v>
      </c>
      <c r="B225" s="8" t="s">
        <v>252</v>
      </c>
      <c r="C225" s="15" t="s">
        <v>150</v>
      </c>
      <c r="D225" s="16" t="s">
        <v>237</v>
      </c>
      <c r="E225" s="32" t="s">
        <v>316</v>
      </c>
      <c r="F225" s="17" t="s">
        <v>343</v>
      </c>
      <c r="G225" s="18">
        <v>63250</v>
      </c>
      <c r="H225" s="18">
        <v>4098.26</v>
      </c>
      <c r="I225" s="19">
        <v>25</v>
      </c>
      <c r="J225" s="23">
        <f>(G225*2.87%)</f>
        <v>1815.2750000000001</v>
      </c>
      <c r="K225" s="19">
        <f>(G225*7.1%)</f>
        <v>4490.75</v>
      </c>
      <c r="L225" s="20">
        <v>593.21</v>
      </c>
      <c r="M225" s="21">
        <f t="shared" si="525"/>
        <v>1922.8</v>
      </c>
      <c r="N225" s="19">
        <f t="shared" si="526"/>
        <v>4484.4250000000002</v>
      </c>
      <c r="O225" s="18"/>
      <c r="P225" s="19">
        <f t="shared" si="527"/>
        <v>13306.46</v>
      </c>
      <c r="Q225" s="19">
        <f t="shared" si="528"/>
        <v>7861.335</v>
      </c>
      <c r="R225" s="19">
        <f t="shared" si="529"/>
        <v>9568.3850000000002</v>
      </c>
      <c r="S225" s="19">
        <f t="shared" si="530"/>
        <v>55388.665000000001</v>
      </c>
      <c r="T225" s="22">
        <v>111</v>
      </c>
    </row>
    <row r="226" spans="1:20" x14ac:dyDescent="0.2">
      <c r="A226" s="13">
        <v>216</v>
      </c>
      <c r="B226" s="14" t="s">
        <v>154</v>
      </c>
      <c r="C226" s="15" t="s">
        <v>150</v>
      </c>
      <c r="D226" s="16" t="s">
        <v>179</v>
      </c>
      <c r="E226" s="32" t="s">
        <v>316</v>
      </c>
      <c r="F226" s="17" t="s">
        <v>343</v>
      </c>
      <c r="G226" s="18">
        <v>50000</v>
      </c>
      <c r="H226" s="18">
        <v>1854</v>
      </c>
      <c r="I226" s="19">
        <v>25</v>
      </c>
      <c r="J226" s="23">
        <f>(G226*2.87%)</f>
        <v>1435</v>
      </c>
      <c r="K226" s="19">
        <f>(G226*7.1%)</f>
        <v>3549.9999999999995</v>
      </c>
      <c r="L226" s="20">
        <v>550</v>
      </c>
      <c r="M226" s="21">
        <f>(G226*3.04%)</f>
        <v>1520</v>
      </c>
      <c r="N226" s="19">
        <f>(G226*7.09%)</f>
        <v>3545.0000000000005</v>
      </c>
      <c r="O226" s="18"/>
      <c r="P226" s="19">
        <f t="shared" ref="P226:P235" si="533">SUM(J226+K226+L226+M226+N226+O226)</f>
        <v>10600</v>
      </c>
      <c r="Q226" s="19">
        <f t="shared" ref="Q226:Q235" si="534">SUM(H226+I226+J226+M226+O226)</f>
        <v>4834</v>
      </c>
      <c r="R226" s="19">
        <f t="shared" ref="R226:R235" si="535">SUM(K226+L226+N226)</f>
        <v>7645</v>
      </c>
      <c r="S226" s="19">
        <f t="shared" ref="S226:S235" si="536">SUM(G226-Q226)</f>
        <v>45166</v>
      </c>
      <c r="T226" s="22">
        <v>111</v>
      </c>
    </row>
    <row r="227" spans="1:20" x14ac:dyDescent="0.2">
      <c r="A227" s="13">
        <v>217</v>
      </c>
      <c r="B227" s="8" t="s">
        <v>253</v>
      </c>
      <c r="C227" s="15" t="s">
        <v>150</v>
      </c>
      <c r="D227" s="16" t="s">
        <v>230</v>
      </c>
      <c r="E227" s="32" t="s">
        <v>316</v>
      </c>
      <c r="F227" s="17" t="s">
        <v>343</v>
      </c>
      <c r="G227" s="18">
        <v>30000</v>
      </c>
      <c r="H227" s="18">
        <v>0</v>
      </c>
      <c r="I227" s="19">
        <v>25</v>
      </c>
      <c r="J227" s="23">
        <f t="shared" ref="J227:J228" si="537">(G227*2.87%)</f>
        <v>861</v>
      </c>
      <c r="K227" s="19">
        <f t="shared" ref="K227:K228" si="538">(G227*7.1%)</f>
        <v>2130</v>
      </c>
      <c r="L227" s="20">
        <v>330</v>
      </c>
      <c r="M227" s="21">
        <f t="shared" ref="M227:M228" si="539">(G227*3.04%)</f>
        <v>912</v>
      </c>
      <c r="N227" s="19">
        <f t="shared" ref="N227:N228" si="540">(G227*7.09%)</f>
        <v>2127</v>
      </c>
      <c r="O227" s="18"/>
      <c r="P227" s="19">
        <f t="shared" ref="P227" si="541">SUM(J227+K227+L227+M227+N227+O227)</f>
        <v>6360</v>
      </c>
      <c r="Q227" s="19">
        <f t="shared" ref="Q227:Q228" si="542">SUM(H227+I227+J227+M227+O227)</f>
        <v>1798</v>
      </c>
      <c r="R227" s="19">
        <f t="shared" ref="R227:R228" si="543">SUM(K227+L227+N227)</f>
        <v>4587</v>
      </c>
      <c r="S227" s="19">
        <f t="shared" ref="S227:S228" si="544">SUM(G227-Q227)</f>
        <v>28202</v>
      </c>
      <c r="T227" s="22">
        <v>111</v>
      </c>
    </row>
    <row r="228" spans="1:20" x14ac:dyDescent="0.2">
      <c r="A228" s="13">
        <v>218</v>
      </c>
      <c r="B228" s="8" t="s">
        <v>297</v>
      </c>
      <c r="C228" s="15" t="s">
        <v>150</v>
      </c>
      <c r="D228" s="16" t="s">
        <v>230</v>
      </c>
      <c r="E228" s="32" t="s">
        <v>316</v>
      </c>
      <c r="F228" s="17" t="s">
        <v>343</v>
      </c>
      <c r="G228" s="18">
        <v>31500</v>
      </c>
      <c r="H228" s="18">
        <v>0</v>
      </c>
      <c r="I228" s="19">
        <v>25</v>
      </c>
      <c r="J228" s="23">
        <f t="shared" si="537"/>
        <v>904.05</v>
      </c>
      <c r="K228" s="19">
        <f t="shared" si="538"/>
        <v>2236.5</v>
      </c>
      <c r="L228" s="20">
        <v>346.5</v>
      </c>
      <c r="M228" s="21">
        <f t="shared" si="539"/>
        <v>957.6</v>
      </c>
      <c r="N228" s="19">
        <f t="shared" si="540"/>
        <v>2233.3500000000004</v>
      </c>
      <c r="O228" s="18">
        <v>3154.9</v>
      </c>
      <c r="P228" s="19">
        <f t="shared" ref="P228" si="545">SUM(J228+K228+L228+M228+N228+O228)</f>
        <v>9832.9000000000015</v>
      </c>
      <c r="Q228" s="19">
        <f t="shared" si="542"/>
        <v>5041.55</v>
      </c>
      <c r="R228" s="19">
        <f t="shared" si="543"/>
        <v>4816.3500000000004</v>
      </c>
      <c r="S228" s="19">
        <f t="shared" si="544"/>
        <v>26458.45</v>
      </c>
      <c r="T228" s="22">
        <v>111</v>
      </c>
    </row>
    <row r="229" spans="1:20" x14ac:dyDescent="0.2">
      <c r="A229" s="13">
        <v>219</v>
      </c>
      <c r="B229" s="8" t="s">
        <v>298</v>
      </c>
      <c r="C229" s="15" t="s">
        <v>150</v>
      </c>
      <c r="D229" s="16" t="s">
        <v>230</v>
      </c>
      <c r="E229" s="32" t="s">
        <v>316</v>
      </c>
      <c r="F229" s="17" t="s">
        <v>343</v>
      </c>
      <c r="G229" s="18">
        <v>31500</v>
      </c>
      <c r="H229" s="18">
        <v>0</v>
      </c>
      <c r="I229" s="19">
        <v>25</v>
      </c>
      <c r="J229" s="23">
        <f t="shared" ref="J229" si="546">(G229*2.87%)</f>
        <v>904.05</v>
      </c>
      <c r="K229" s="19">
        <f t="shared" ref="K229" si="547">(G229*7.1%)</f>
        <v>2236.5</v>
      </c>
      <c r="L229" s="20">
        <v>346.5</v>
      </c>
      <c r="M229" s="21">
        <f t="shared" ref="M229" si="548">(G229*3.04%)</f>
        <v>957.6</v>
      </c>
      <c r="N229" s="19">
        <f t="shared" ref="N229" si="549">(G229*7.09%)</f>
        <v>2233.3500000000004</v>
      </c>
      <c r="O229" s="18"/>
      <c r="P229" s="19">
        <f t="shared" ref="P229" si="550">SUM(J229+K229+L229+M229+N229+O229)</f>
        <v>6678.0000000000009</v>
      </c>
      <c r="Q229" s="19">
        <f t="shared" ref="Q229" si="551">SUM(H229+I229+J229+M229+O229)</f>
        <v>1886.65</v>
      </c>
      <c r="R229" s="19">
        <f t="shared" ref="R229" si="552">SUM(K229+L229+N229)</f>
        <v>4816.3500000000004</v>
      </c>
      <c r="S229" s="19">
        <f t="shared" ref="S229" si="553">SUM(G229-Q229)</f>
        <v>29613.35</v>
      </c>
      <c r="T229" s="22">
        <v>111</v>
      </c>
    </row>
    <row r="230" spans="1:20" x14ac:dyDescent="0.2">
      <c r="A230" s="13">
        <v>220</v>
      </c>
      <c r="B230" s="8" t="s">
        <v>328</v>
      </c>
      <c r="C230" s="15" t="s">
        <v>150</v>
      </c>
      <c r="D230" s="16" t="s">
        <v>259</v>
      </c>
      <c r="E230" s="32" t="s">
        <v>316</v>
      </c>
      <c r="F230" s="17" t="s">
        <v>345</v>
      </c>
      <c r="G230" s="18">
        <v>26500</v>
      </c>
      <c r="H230" s="18">
        <v>0</v>
      </c>
      <c r="I230" s="19">
        <v>25</v>
      </c>
      <c r="J230" s="23">
        <f t="shared" ref="J230:J234" si="554">(G230*2.87%)</f>
        <v>760.55</v>
      </c>
      <c r="K230" s="19">
        <f t="shared" ref="K230:K234" si="555">(G230*7.1%)</f>
        <v>1881.4999999999998</v>
      </c>
      <c r="L230" s="20">
        <v>242</v>
      </c>
      <c r="M230" s="21">
        <f t="shared" ref="M230:M234" si="556">(G230*3.04%)</f>
        <v>805.6</v>
      </c>
      <c r="N230" s="19">
        <f t="shared" ref="N230:N234" si="557">(G230*7.09%)</f>
        <v>1878.8500000000001</v>
      </c>
      <c r="O230" s="18"/>
      <c r="P230" s="19">
        <f t="shared" ref="P230:P234" si="558">SUM(J230+K230+L230+M230+N230+O230)</f>
        <v>5568.5</v>
      </c>
      <c r="Q230" s="19">
        <f t="shared" ref="Q230:Q234" si="559">SUM(H230+I230+J230+M230+O230)</f>
        <v>1591.15</v>
      </c>
      <c r="R230" s="19">
        <f t="shared" ref="R230:R234" si="560">SUM(K230+L230+N230)</f>
        <v>4002.3500000000004</v>
      </c>
      <c r="S230" s="19">
        <f t="shared" ref="S230:S234" si="561">SUM(G230-Q230)</f>
        <v>24908.85</v>
      </c>
      <c r="T230" s="22">
        <v>111</v>
      </c>
    </row>
    <row r="231" spans="1:20" x14ac:dyDescent="0.2">
      <c r="A231" s="13">
        <v>221</v>
      </c>
      <c r="B231" s="8" t="s">
        <v>155</v>
      </c>
      <c r="C231" s="15" t="s">
        <v>150</v>
      </c>
      <c r="D231" s="16" t="s">
        <v>223</v>
      </c>
      <c r="E231" s="32" t="s">
        <v>315</v>
      </c>
      <c r="F231" s="17" t="s">
        <v>345</v>
      </c>
      <c r="G231" s="18">
        <v>17600</v>
      </c>
      <c r="H231" s="18">
        <v>0</v>
      </c>
      <c r="I231" s="19">
        <v>25</v>
      </c>
      <c r="J231" s="23">
        <f t="shared" si="554"/>
        <v>505.12</v>
      </c>
      <c r="K231" s="19">
        <f t="shared" si="555"/>
        <v>1249.5999999999999</v>
      </c>
      <c r="L231" s="20">
        <v>193.6</v>
      </c>
      <c r="M231" s="21">
        <f t="shared" si="556"/>
        <v>535.04</v>
      </c>
      <c r="N231" s="19">
        <f t="shared" si="557"/>
        <v>1247.8400000000001</v>
      </c>
      <c r="O231" s="18"/>
      <c r="P231" s="19">
        <f t="shared" si="558"/>
        <v>3731.2</v>
      </c>
      <c r="Q231" s="19">
        <f t="shared" si="559"/>
        <v>1065.1599999999999</v>
      </c>
      <c r="R231" s="19">
        <f t="shared" si="560"/>
        <v>2691.04</v>
      </c>
      <c r="S231" s="19">
        <f t="shared" si="561"/>
        <v>16534.84</v>
      </c>
      <c r="T231" s="22">
        <v>111</v>
      </c>
    </row>
    <row r="232" spans="1:20" x14ac:dyDescent="0.2">
      <c r="A232" s="13">
        <v>222</v>
      </c>
      <c r="B232" s="8" t="s">
        <v>152</v>
      </c>
      <c r="C232" s="15" t="s">
        <v>150</v>
      </c>
      <c r="D232" s="16" t="s">
        <v>122</v>
      </c>
      <c r="E232" s="32" t="s">
        <v>315</v>
      </c>
      <c r="F232" s="17" t="s">
        <v>345</v>
      </c>
      <c r="G232" s="18">
        <v>15400</v>
      </c>
      <c r="H232" s="18">
        <v>0</v>
      </c>
      <c r="I232" s="19">
        <v>25</v>
      </c>
      <c r="J232" s="23">
        <f t="shared" si="554"/>
        <v>441.98</v>
      </c>
      <c r="K232" s="19">
        <f t="shared" si="555"/>
        <v>1093.3999999999999</v>
      </c>
      <c r="L232" s="20">
        <v>169.4</v>
      </c>
      <c r="M232" s="21">
        <f t="shared" si="556"/>
        <v>468.16</v>
      </c>
      <c r="N232" s="19">
        <f t="shared" si="557"/>
        <v>1091.8600000000001</v>
      </c>
      <c r="O232" s="18"/>
      <c r="P232" s="19">
        <f t="shared" si="558"/>
        <v>3264.8</v>
      </c>
      <c r="Q232" s="19">
        <f t="shared" si="559"/>
        <v>935.1400000000001</v>
      </c>
      <c r="R232" s="19">
        <f t="shared" si="560"/>
        <v>2354.66</v>
      </c>
      <c r="S232" s="19">
        <f t="shared" si="561"/>
        <v>14464.86</v>
      </c>
      <c r="T232" s="22">
        <v>111</v>
      </c>
    </row>
    <row r="233" spans="1:20" x14ac:dyDescent="0.2">
      <c r="A233" s="13">
        <v>223</v>
      </c>
      <c r="B233" s="8" t="s">
        <v>153</v>
      </c>
      <c r="C233" s="15" t="s">
        <v>150</v>
      </c>
      <c r="D233" s="16" t="s">
        <v>209</v>
      </c>
      <c r="E233" s="32" t="s">
        <v>316</v>
      </c>
      <c r="F233" s="17" t="s">
        <v>345</v>
      </c>
      <c r="G233" s="18">
        <v>19635</v>
      </c>
      <c r="H233" s="18">
        <v>0</v>
      </c>
      <c r="I233" s="19">
        <v>25</v>
      </c>
      <c r="J233" s="23">
        <f t="shared" si="554"/>
        <v>563.52449999999999</v>
      </c>
      <c r="K233" s="19">
        <f t="shared" si="555"/>
        <v>1394.0849999999998</v>
      </c>
      <c r="L233" s="20">
        <v>181.5</v>
      </c>
      <c r="M233" s="21">
        <f t="shared" si="556"/>
        <v>596.904</v>
      </c>
      <c r="N233" s="19">
        <f t="shared" si="557"/>
        <v>1392.1215000000002</v>
      </c>
      <c r="O233" s="18"/>
      <c r="P233" s="19">
        <f t="shared" si="558"/>
        <v>4128.1350000000002</v>
      </c>
      <c r="Q233" s="19">
        <f t="shared" si="559"/>
        <v>1185.4285</v>
      </c>
      <c r="R233" s="19">
        <f t="shared" si="560"/>
        <v>2967.7065000000002</v>
      </c>
      <c r="S233" s="19">
        <f t="shared" si="561"/>
        <v>18449.571499999998</v>
      </c>
      <c r="T233" s="22">
        <v>111</v>
      </c>
    </row>
    <row r="234" spans="1:20" x14ac:dyDescent="0.2">
      <c r="A234" s="13">
        <v>224</v>
      </c>
      <c r="B234" s="8" t="s">
        <v>151</v>
      </c>
      <c r="C234" s="15" t="s">
        <v>150</v>
      </c>
      <c r="D234" s="16" t="s">
        <v>215</v>
      </c>
      <c r="E234" s="32" t="s">
        <v>316</v>
      </c>
      <c r="F234" s="17" t="s">
        <v>343</v>
      </c>
      <c r="G234" s="18">
        <v>17600</v>
      </c>
      <c r="H234" s="18">
        <v>0</v>
      </c>
      <c r="I234" s="19">
        <v>25</v>
      </c>
      <c r="J234" s="23">
        <f t="shared" si="554"/>
        <v>505.12</v>
      </c>
      <c r="K234" s="19">
        <f t="shared" si="555"/>
        <v>1249.5999999999999</v>
      </c>
      <c r="L234" s="20">
        <v>193.6</v>
      </c>
      <c r="M234" s="21">
        <f t="shared" si="556"/>
        <v>535.04</v>
      </c>
      <c r="N234" s="19">
        <f t="shared" si="557"/>
        <v>1247.8400000000001</v>
      </c>
      <c r="O234" s="18"/>
      <c r="P234" s="19">
        <f t="shared" si="558"/>
        <v>3731.2</v>
      </c>
      <c r="Q234" s="19">
        <f t="shared" si="559"/>
        <v>1065.1599999999999</v>
      </c>
      <c r="R234" s="19">
        <f t="shared" si="560"/>
        <v>2691.04</v>
      </c>
      <c r="S234" s="19">
        <f t="shared" si="561"/>
        <v>16534.84</v>
      </c>
      <c r="T234" s="22">
        <v>111</v>
      </c>
    </row>
    <row r="235" spans="1:20" x14ac:dyDescent="0.2">
      <c r="A235" s="13">
        <v>225</v>
      </c>
      <c r="B235" s="14" t="s">
        <v>156</v>
      </c>
      <c r="C235" s="15" t="s">
        <v>157</v>
      </c>
      <c r="D235" s="16" t="s">
        <v>158</v>
      </c>
      <c r="E235" s="32" t="s">
        <v>316</v>
      </c>
      <c r="F235" s="17" t="s">
        <v>344</v>
      </c>
      <c r="G235" s="18">
        <v>60000</v>
      </c>
      <c r="H235" s="18">
        <v>3486.68</v>
      </c>
      <c r="I235" s="19">
        <v>25</v>
      </c>
      <c r="J235" s="23">
        <f t="shared" ref="J235" si="562">(G235*2.87%)</f>
        <v>1722</v>
      </c>
      <c r="K235" s="19">
        <f t="shared" ref="K235" si="563">(G235*7.1%)</f>
        <v>4260</v>
      </c>
      <c r="L235" s="20">
        <v>593.21</v>
      </c>
      <c r="M235" s="21">
        <f t="shared" ref="M235" si="564">(G235*3.04%)</f>
        <v>1824</v>
      </c>
      <c r="N235" s="19">
        <f t="shared" ref="N235" si="565">(G235*7.09%)</f>
        <v>4254</v>
      </c>
      <c r="O235" s="18"/>
      <c r="P235" s="19">
        <f t="shared" si="533"/>
        <v>12653.21</v>
      </c>
      <c r="Q235" s="19">
        <f t="shared" si="534"/>
        <v>7057.68</v>
      </c>
      <c r="R235" s="19">
        <f t="shared" si="535"/>
        <v>9107.2099999999991</v>
      </c>
      <c r="S235" s="19">
        <f t="shared" si="536"/>
        <v>52942.32</v>
      </c>
      <c r="T235" s="22">
        <v>111</v>
      </c>
    </row>
    <row r="236" spans="1:20" x14ac:dyDescent="0.2">
      <c r="A236" s="13">
        <v>226</v>
      </c>
      <c r="B236" s="8" t="s">
        <v>254</v>
      </c>
      <c r="C236" s="15" t="s">
        <v>157</v>
      </c>
      <c r="D236" s="16" t="s">
        <v>237</v>
      </c>
      <c r="E236" s="32" t="s">
        <v>315</v>
      </c>
      <c r="F236" s="17" t="s">
        <v>343</v>
      </c>
      <c r="G236" s="18">
        <v>50000</v>
      </c>
      <c r="H236" s="18">
        <v>1854</v>
      </c>
      <c r="I236" s="19">
        <v>25</v>
      </c>
      <c r="J236" s="23">
        <f>(G236*2.87%)</f>
        <v>1435</v>
      </c>
      <c r="K236" s="19">
        <f>(G236*7.1%)</f>
        <v>3549.9999999999995</v>
      </c>
      <c r="L236" s="20">
        <v>550</v>
      </c>
      <c r="M236" s="21">
        <f>(G236*3.04%)</f>
        <v>1520</v>
      </c>
      <c r="N236" s="19">
        <f>(G236*7.09%)</f>
        <v>3545.0000000000005</v>
      </c>
      <c r="O236" s="18"/>
      <c r="P236" s="19">
        <f>SUM(J236+K236+L236+M236+N236+O236)</f>
        <v>10600</v>
      </c>
      <c r="Q236" s="19">
        <f>SUM(H236+I236+J236+M236+O236)</f>
        <v>4834</v>
      </c>
      <c r="R236" s="19">
        <f>SUM(K236+L236+N236)</f>
        <v>7645</v>
      </c>
      <c r="S236" s="19">
        <f>SUM(G236-Q236)</f>
        <v>45166</v>
      </c>
      <c r="T236" s="22">
        <v>111</v>
      </c>
    </row>
    <row r="237" spans="1:20" x14ac:dyDescent="0.2">
      <c r="A237" s="13">
        <v>227</v>
      </c>
      <c r="B237" s="8" t="s">
        <v>249</v>
      </c>
      <c r="C237" s="15" t="s">
        <v>157</v>
      </c>
      <c r="D237" s="16" t="s">
        <v>230</v>
      </c>
      <c r="E237" s="32" t="s">
        <v>316</v>
      </c>
      <c r="F237" s="17" t="s">
        <v>343</v>
      </c>
      <c r="G237" s="18">
        <v>31500</v>
      </c>
      <c r="H237" s="18">
        <v>0</v>
      </c>
      <c r="I237" s="19">
        <v>25</v>
      </c>
      <c r="J237" s="23">
        <f t="shared" ref="J237:J239" si="566">(G237*2.87%)</f>
        <v>904.05</v>
      </c>
      <c r="K237" s="19">
        <f t="shared" ref="K237:K239" si="567">(G237*7.1%)</f>
        <v>2236.5</v>
      </c>
      <c r="L237" s="20">
        <v>346.5</v>
      </c>
      <c r="M237" s="21">
        <f t="shared" ref="M237:M239" si="568">(G237*3.04%)</f>
        <v>957.6</v>
      </c>
      <c r="N237" s="19">
        <f t="shared" ref="N237:N239" si="569">(G237*7.09%)</f>
        <v>2233.3500000000004</v>
      </c>
      <c r="O237" s="18"/>
      <c r="P237" s="19">
        <f t="shared" ref="P237:P239" si="570">SUM(J237+K237+L237+M237+N237+O237)</f>
        <v>6678.0000000000009</v>
      </c>
      <c r="Q237" s="19">
        <f t="shared" ref="Q237:Q239" si="571">SUM(H237+I237+J237+M237+O237)</f>
        <v>1886.65</v>
      </c>
      <c r="R237" s="19">
        <f t="shared" ref="R237:R239" si="572">SUM(K237+L237+N237)</f>
        <v>4816.3500000000004</v>
      </c>
      <c r="S237" s="19">
        <f t="shared" ref="S237:S239" si="573">SUM(G237-Q237)</f>
        <v>29613.35</v>
      </c>
      <c r="T237" s="22">
        <v>111</v>
      </c>
    </row>
    <row r="238" spans="1:20" x14ac:dyDescent="0.2">
      <c r="A238" s="13">
        <v>228</v>
      </c>
      <c r="B238" s="8" t="s">
        <v>159</v>
      </c>
      <c r="C238" s="15" t="s">
        <v>157</v>
      </c>
      <c r="D238" s="16" t="s">
        <v>52</v>
      </c>
      <c r="E238" s="32" t="s">
        <v>315</v>
      </c>
      <c r="F238" s="17" t="s">
        <v>343</v>
      </c>
      <c r="G238" s="18">
        <v>34000</v>
      </c>
      <c r="H238" s="18">
        <v>0</v>
      </c>
      <c r="I238" s="19">
        <v>25</v>
      </c>
      <c r="J238" s="23">
        <f t="shared" si="566"/>
        <v>975.8</v>
      </c>
      <c r="K238" s="19">
        <f t="shared" si="567"/>
        <v>2414</v>
      </c>
      <c r="L238" s="20">
        <v>374</v>
      </c>
      <c r="M238" s="21">
        <f t="shared" si="568"/>
        <v>1033.5999999999999</v>
      </c>
      <c r="N238" s="19">
        <f t="shared" si="569"/>
        <v>2410.6000000000004</v>
      </c>
      <c r="O238" s="18">
        <v>1577.45</v>
      </c>
      <c r="P238" s="19">
        <f t="shared" si="570"/>
        <v>8785.4500000000007</v>
      </c>
      <c r="Q238" s="19">
        <f t="shared" si="571"/>
        <v>3611.85</v>
      </c>
      <c r="R238" s="19">
        <f t="shared" si="572"/>
        <v>5198.6000000000004</v>
      </c>
      <c r="S238" s="19">
        <f t="shared" si="573"/>
        <v>30388.15</v>
      </c>
      <c r="T238" s="22">
        <v>111</v>
      </c>
    </row>
    <row r="239" spans="1:20" x14ac:dyDescent="0.2">
      <c r="A239" s="13">
        <v>229</v>
      </c>
      <c r="B239" s="8" t="s">
        <v>357</v>
      </c>
      <c r="C239" s="15" t="s">
        <v>157</v>
      </c>
      <c r="D239" s="16" t="s">
        <v>197</v>
      </c>
      <c r="E239" s="32" t="s">
        <v>315</v>
      </c>
      <c r="F239" s="17" t="s">
        <v>202</v>
      </c>
      <c r="G239" s="18">
        <v>25000</v>
      </c>
      <c r="H239" s="18">
        <v>0</v>
      </c>
      <c r="I239" s="19">
        <v>25</v>
      </c>
      <c r="J239" s="23">
        <f t="shared" si="566"/>
        <v>717.5</v>
      </c>
      <c r="K239" s="19">
        <f t="shared" si="567"/>
        <v>1774.9999999999998</v>
      </c>
      <c r="L239" s="20">
        <v>275</v>
      </c>
      <c r="M239" s="21">
        <f t="shared" si="568"/>
        <v>760</v>
      </c>
      <c r="N239" s="19">
        <f t="shared" si="569"/>
        <v>1772.5000000000002</v>
      </c>
      <c r="O239" s="18"/>
      <c r="P239" s="19">
        <f t="shared" si="570"/>
        <v>5300</v>
      </c>
      <c r="Q239" s="19">
        <f t="shared" si="571"/>
        <v>1502.5</v>
      </c>
      <c r="R239" s="19">
        <f t="shared" si="572"/>
        <v>3822.5</v>
      </c>
      <c r="S239" s="19">
        <f t="shared" si="573"/>
        <v>23497.5</v>
      </c>
      <c r="T239" s="22">
        <v>111</v>
      </c>
    </row>
    <row r="240" spans="1:20" x14ac:dyDescent="0.2">
      <c r="A240" s="13">
        <v>230</v>
      </c>
      <c r="B240" s="8" t="s">
        <v>160</v>
      </c>
      <c r="C240" s="15" t="s">
        <v>157</v>
      </c>
      <c r="D240" s="16" t="s">
        <v>222</v>
      </c>
      <c r="E240" s="32" t="s">
        <v>316</v>
      </c>
      <c r="F240" s="17" t="s">
        <v>345</v>
      </c>
      <c r="G240" s="18">
        <v>19800</v>
      </c>
      <c r="H240" s="18">
        <v>0</v>
      </c>
      <c r="I240" s="19">
        <v>25</v>
      </c>
      <c r="J240" s="23">
        <f t="shared" ref="J240:J247" si="574">(G240*2.87%)</f>
        <v>568.26</v>
      </c>
      <c r="K240" s="19">
        <f t="shared" ref="K240:K247" si="575">(G240*7.1%)</f>
        <v>1405.8</v>
      </c>
      <c r="L240" s="20">
        <v>217.8</v>
      </c>
      <c r="M240" s="21">
        <f t="shared" ref="M240:M247" si="576">(G240*3.04%)</f>
        <v>601.91999999999996</v>
      </c>
      <c r="N240" s="19">
        <f t="shared" ref="N240:N247" si="577">(G240*7.09%)</f>
        <v>1403.8200000000002</v>
      </c>
      <c r="O240" s="18">
        <v>1577.45</v>
      </c>
      <c r="P240" s="19">
        <f t="shared" ref="P240:P241" si="578">SUM(J240+K240+L240+M240+N240+O240)</f>
        <v>5775.05</v>
      </c>
      <c r="Q240" s="19">
        <f t="shared" ref="Q240:Q247" si="579">SUM(H240+I240+J240+M240+O240)</f>
        <v>2772.63</v>
      </c>
      <c r="R240" s="19">
        <f t="shared" ref="R240:R247" si="580">SUM(K240+L240+N240)</f>
        <v>3027.42</v>
      </c>
      <c r="S240" s="19">
        <f t="shared" ref="S240:S247" si="581">SUM(G240-Q240)</f>
        <v>17027.37</v>
      </c>
      <c r="T240" s="22">
        <v>111</v>
      </c>
    </row>
    <row r="241" spans="1:20" x14ac:dyDescent="0.2">
      <c r="A241" s="13">
        <v>231</v>
      </c>
      <c r="B241" s="8" t="s">
        <v>203</v>
      </c>
      <c r="C241" s="15" t="s">
        <v>157</v>
      </c>
      <c r="D241" s="16" t="s">
        <v>135</v>
      </c>
      <c r="E241" s="32" t="s">
        <v>315</v>
      </c>
      <c r="F241" s="17" t="s">
        <v>345</v>
      </c>
      <c r="G241" s="18">
        <v>17400</v>
      </c>
      <c r="H241" s="18">
        <v>0</v>
      </c>
      <c r="I241" s="19">
        <v>25</v>
      </c>
      <c r="J241" s="23">
        <f t="shared" si="574"/>
        <v>499.38</v>
      </c>
      <c r="K241" s="19">
        <f t="shared" si="575"/>
        <v>1235.3999999999999</v>
      </c>
      <c r="L241" s="20">
        <v>169.4</v>
      </c>
      <c r="M241" s="21">
        <f t="shared" si="576"/>
        <v>528.96</v>
      </c>
      <c r="N241" s="19">
        <f t="shared" si="577"/>
        <v>1233.6600000000001</v>
      </c>
      <c r="O241" s="18"/>
      <c r="P241" s="19">
        <f t="shared" si="578"/>
        <v>3666.8</v>
      </c>
      <c r="Q241" s="19">
        <f t="shared" si="579"/>
        <v>1053.3400000000001</v>
      </c>
      <c r="R241" s="19">
        <f t="shared" si="580"/>
        <v>2638.46</v>
      </c>
      <c r="S241" s="19">
        <f t="shared" si="581"/>
        <v>16346.66</v>
      </c>
      <c r="T241" s="22">
        <v>111</v>
      </c>
    </row>
    <row r="242" spans="1:20" x14ac:dyDescent="0.2">
      <c r="A242" s="13">
        <v>232</v>
      </c>
      <c r="B242" s="8" t="s">
        <v>162</v>
      </c>
      <c r="C242" s="15" t="s">
        <v>163</v>
      </c>
      <c r="D242" s="16" t="s">
        <v>234</v>
      </c>
      <c r="E242" s="32" t="s">
        <v>316</v>
      </c>
      <c r="F242" s="17" t="s">
        <v>344</v>
      </c>
      <c r="G242" s="18">
        <v>35000</v>
      </c>
      <c r="H242" s="18">
        <v>0</v>
      </c>
      <c r="I242" s="19">
        <v>25</v>
      </c>
      <c r="J242" s="23">
        <f t="shared" si="574"/>
        <v>1004.5</v>
      </c>
      <c r="K242" s="19">
        <f t="shared" si="575"/>
        <v>2485</v>
      </c>
      <c r="L242" s="20">
        <v>385</v>
      </c>
      <c r="M242" s="21">
        <f t="shared" si="576"/>
        <v>1064</v>
      </c>
      <c r="N242" s="19">
        <f t="shared" si="577"/>
        <v>2481.5</v>
      </c>
      <c r="O242" s="18">
        <v>1577.45</v>
      </c>
      <c r="P242" s="19">
        <f t="shared" ref="P242:P247" si="582">SUM(J242+K242+L242+M242+N242+O242)</f>
        <v>8997.4500000000007</v>
      </c>
      <c r="Q242" s="19">
        <f t="shared" si="579"/>
        <v>3670.95</v>
      </c>
      <c r="R242" s="19">
        <f t="shared" si="580"/>
        <v>5351.5</v>
      </c>
      <c r="S242" s="19">
        <f t="shared" si="581"/>
        <v>31329.05</v>
      </c>
      <c r="T242" s="22">
        <v>111</v>
      </c>
    </row>
    <row r="243" spans="1:20" x14ac:dyDescent="0.2">
      <c r="A243" s="13">
        <v>233</v>
      </c>
      <c r="B243" s="8" t="s">
        <v>300</v>
      </c>
      <c r="C243" s="15" t="s">
        <v>163</v>
      </c>
      <c r="D243" s="16" t="s">
        <v>230</v>
      </c>
      <c r="E243" s="32" t="s">
        <v>315</v>
      </c>
      <c r="F243" s="17" t="s">
        <v>343</v>
      </c>
      <c r="G243" s="18">
        <v>30000</v>
      </c>
      <c r="H243" s="18">
        <v>0</v>
      </c>
      <c r="I243" s="19">
        <v>25</v>
      </c>
      <c r="J243" s="23">
        <f t="shared" si="574"/>
        <v>861</v>
      </c>
      <c r="K243" s="19">
        <f t="shared" si="575"/>
        <v>2130</v>
      </c>
      <c r="L243" s="20">
        <v>330</v>
      </c>
      <c r="M243" s="21">
        <f t="shared" si="576"/>
        <v>912</v>
      </c>
      <c r="N243" s="19">
        <f t="shared" si="577"/>
        <v>2127</v>
      </c>
      <c r="O243" s="18"/>
      <c r="P243" s="19">
        <f t="shared" si="582"/>
        <v>6360</v>
      </c>
      <c r="Q243" s="19">
        <f t="shared" si="579"/>
        <v>1798</v>
      </c>
      <c r="R243" s="19">
        <f t="shared" si="580"/>
        <v>4587</v>
      </c>
      <c r="S243" s="19">
        <f t="shared" si="581"/>
        <v>28202</v>
      </c>
      <c r="T243" s="22">
        <v>111</v>
      </c>
    </row>
    <row r="244" spans="1:20" x14ac:dyDescent="0.2">
      <c r="A244" s="13">
        <v>234</v>
      </c>
      <c r="B244" s="8" t="s">
        <v>334</v>
      </c>
      <c r="C244" s="15" t="s">
        <v>332</v>
      </c>
      <c r="D244" s="16" t="s">
        <v>230</v>
      </c>
      <c r="E244" s="32" t="s">
        <v>316</v>
      </c>
      <c r="F244" s="17" t="s">
        <v>343</v>
      </c>
      <c r="G244" s="18">
        <v>34000</v>
      </c>
      <c r="H244" s="18">
        <v>0</v>
      </c>
      <c r="I244" s="19">
        <v>25</v>
      </c>
      <c r="J244" s="23">
        <f t="shared" ref="J244:J246" si="583">(G244*2.87%)</f>
        <v>975.8</v>
      </c>
      <c r="K244" s="19">
        <f t="shared" ref="K244:K246" si="584">(G244*7.1%)</f>
        <v>2414</v>
      </c>
      <c r="L244" s="20">
        <v>374</v>
      </c>
      <c r="M244" s="21">
        <f t="shared" ref="M244:M246" si="585">(G244*3.04%)</f>
        <v>1033.5999999999999</v>
      </c>
      <c r="N244" s="19">
        <f t="shared" ref="N244:N246" si="586">(G244*7.09%)</f>
        <v>2410.6000000000004</v>
      </c>
      <c r="O244" s="18"/>
      <c r="P244" s="19">
        <f t="shared" ref="P244:P245" si="587">SUM(J244+K244+L244+M244+N244+O244)</f>
        <v>7208</v>
      </c>
      <c r="Q244" s="19">
        <f t="shared" ref="Q244:Q246" si="588">SUM(H244+I244+J244+M244+O244)</f>
        <v>2034.3999999999999</v>
      </c>
      <c r="R244" s="19">
        <f t="shared" ref="R244:R245" si="589">SUM(K244+L244+N244)</f>
        <v>5198.6000000000004</v>
      </c>
      <c r="S244" s="19">
        <f t="shared" ref="S244:S246" si="590">SUM(G244-Q244)</f>
        <v>31965.599999999999</v>
      </c>
      <c r="T244" s="22">
        <v>111</v>
      </c>
    </row>
    <row r="245" spans="1:20" x14ac:dyDescent="0.2">
      <c r="A245" s="13">
        <v>235</v>
      </c>
      <c r="B245" s="8" t="s">
        <v>389</v>
      </c>
      <c r="C245" s="15" t="s">
        <v>332</v>
      </c>
      <c r="D245" s="16" t="s">
        <v>230</v>
      </c>
      <c r="E245" s="32" t="s">
        <v>316</v>
      </c>
      <c r="F245" s="17" t="s">
        <v>343</v>
      </c>
      <c r="G245" s="18">
        <v>30000</v>
      </c>
      <c r="H245" s="18">
        <v>0</v>
      </c>
      <c r="I245" s="19">
        <v>25</v>
      </c>
      <c r="J245" s="23">
        <f t="shared" si="583"/>
        <v>861</v>
      </c>
      <c r="K245" s="19">
        <f t="shared" si="584"/>
        <v>2130</v>
      </c>
      <c r="L245" s="20">
        <v>330</v>
      </c>
      <c r="M245" s="21">
        <f t="shared" si="585"/>
        <v>912</v>
      </c>
      <c r="N245" s="19">
        <f t="shared" si="586"/>
        <v>2127</v>
      </c>
      <c r="O245" s="18"/>
      <c r="P245" s="19">
        <f t="shared" si="587"/>
        <v>6360</v>
      </c>
      <c r="Q245" s="19">
        <f t="shared" si="588"/>
        <v>1798</v>
      </c>
      <c r="R245" s="19">
        <f t="shared" si="589"/>
        <v>4587</v>
      </c>
      <c r="S245" s="19">
        <f t="shared" si="590"/>
        <v>28202</v>
      </c>
      <c r="T245" s="22">
        <v>111</v>
      </c>
    </row>
    <row r="246" spans="1:20" x14ac:dyDescent="0.2">
      <c r="A246" s="13">
        <v>236</v>
      </c>
      <c r="B246" s="8" t="s">
        <v>403</v>
      </c>
      <c r="C246" s="15" t="s">
        <v>332</v>
      </c>
      <c r="D246" s="16" t="s">
        <v>135</v>
      </c>
      <c r="E246" s="32" t="s">
        <v>315</v>
      </c>
      <c r="F246" s="17" t="s">
        <v>345</v>
      </c>
      <c r="G246" s="18">
        <v>19635</v>
      </c>
      <c r="H246" s="18">
        <v>0</v>
      </c>
      <c r="I246" s="19">
        <v>25</v>
      </c>
      <c r="J246" s="23">
        <f t="shared" si="583"/>
        <v>563.52449999999999</v>
      </c>
      <c r="K246" s="19">
        <f t="shared" si="584"/>
        <v>1394.0849999999998</v>
      </c>
      <c r="L246" s="20">
        <f>(G246*1.1%)</f>
        <v>215.98500000000001</v>
      </c>
      <c r="M246" s="21">
        <f t="shared" si="585"/>
        <v>596.904</v>
      </c>
      <c r="N246" s="19">
        <f t="shared" si="586"/>
        <v>1392.1215000000002</v>
      </c>
      <c r="O246" s="18"/>
      <c r="P246" s="19"/>
      <c r="Q246" s="19">
        <f t="shared" si="588"/>
        <v>1185.4285</v>
      </c>
      <c r="R246" s="19"/>
      <c r="S246" s="19">
        <f t="shared" si="590"/>
        <v>18449.571499999998</v>
      </c>
      <c r="T246" s="22"/>
    </row>
    <row r="247" spans="1:20" x14ac:dyDescent="0.2">
      <c r="A247" s="13">
        <v>237</v>
      </c>
      <c r="B247" s="8" t="s">
        <v>355</v>
      </c>
      <c r="C247" s="15" t="s">
        <v>356</v>
      </c>
      <c r="D247" s="16" t="s">
        <v>259</v>
      </c>
      <c r="E247" s="32" t="s">
        <v>315</v>
      </c>
      <c r="F247" s="17" t="s">
        <v>343</v>
      </c>
      <c r="G247" s="18">
        <v>34000</v>
      </c>
      <c r="H247" s="18">
        <v>0</v>
      </c>
      <c r="I247" s="19">
        <v>25</v>
      </c>
      <c r="J247" s="23">
        <f t="shared" si="574"/>
        <v>975.8</v>
      </c>
      <c r="K247" s="19">
        <f t="shared" si="575"/>
        <v>2414</v>
      </c>
      <c r="L247" s="20">
        <v>374</v>
      </c>
      <c r="M247" s="21">
        <f t="shared" si="576"/>
        <v>1033.5999999999999</v>
      </c>
      <c r="N247" s="19">
        <f t="shared" si="577"/>
        <v>2410.6000000000004</v>
      </c>
      <c r="O247" s="18"/>
      <c r="P247" s="19">
        <f t="shared" si="582"/>
        <v>7208</v>
      </c>
      <c r="Q247" s="19">
        <f t="shared" si="579"/>
        <v>2034.3999999999999</v>
      </c>
      <c r="R247" s="19">
        <f t="shared" si="580"/>
        <v>5198.6000000000004</v>
      </c>
      <c r="S247" s="19">
        <f t="shared" si="581"/>
        <v>31965.599999999999</v>
      </c>
      <c r="T247" s="22">
        <v>111</v>
      </c>
    </row>
    <row r="248" spans="1:20" x14ac:dyDescent="0.2">
      <c r="A248" s="3"/>
      <c r="B248" s="27" t="s">
        <v>164</v>
      </c>
      <c r="C248" s="28"/>
      <c r="D248" s="29"/>
      <c r="E248" s="29"/>
      <c r="F248" s="29"/>
      <c r="G248" s="30">
        <f>SUM(G12:G247)</f>
        <v>8008872.1500000004</v>
      </c>
      <c r="H248" s="30">
        <v>185338.9</v>
      </c>
      <c r="I248" s="30">
        <f>SUM(I12:I247)</f>
        <v>5725</v>
      </c>
      <c r="J248" s="30">
        <v>229854.68</v>
      </c>
      <c r="K248" s="30">
        <f>SUM(K12:K247)</f>
        <v>568629.92765000009</v>
      </c>
      <c r="L248" s="30">
        <v>87029.24</v>
      </c>
      <c r="M248" s="30">
        <f>SUM(M12:M247)</f>
        <v>243469.71336000031</v>
      </c>
      <c r="N248" s="30">
        <f>SUM(N12:N247)</f>
        <v>567829.03543499915</v>
      </c>
      <c r="O248" s="30">
        <v>65187.48</v>
      </c>
      <c r="P248" s="30">
        <f>SUM(P14:P247)</f>
        <v>1708017.8171499993</v>
      </c>
      <c r="Q248" s="30">
        <f>SUM(Q14:Q247)</f>
        <v>704722.32406500098</v>
      </c>
      <c r="R248" s="30">
        <f>SUM(R14:R247)</f>
        <v>1185639.1815850004</v>
      </c>
      <c r="S248" s="30">
        <f>SUM(S14:S247)</f>
        <v>7174149.8259349894</v>
      </c>
      <c r="T248" s="31"/>
    </row>
    <row r="249" spans="1:20" x14ac:dyDescent="0.2">
      <c r="A249" s="3"/>
      <c r="B249" s="59"/>
      <c r="C249" s="60"/>
      <c r="D249" s="61"/>
      <c r="E249" s="61"/>
      <c r="F249" s="61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3"/>
    </row>
    <row r="250" spans="1:20" x14ac:dyDescent="0.2">
      <c r="A250" s="3"/>
      <c r="B250" s="59"/>
      <c r="C250" s="60"/>
      <c r="D250" s="61"/>
      <c r="E250" s="61"/>
      <c r="F250" s="61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3"/>
    </row>
    <row r="251" spans="1:20" x14ac:dyDescent="0.2">
      <c r="A251" s="3"/>
      <c r="B251" s="3"/>
      <c r="C251" s="3"/>
      <c r="D251" s="3"/>
      <c r="E251" s="3"/>
      <c r="F251" s="3"/>
      <c r="G251" s="5"/>
      <c r="H251" s="5"/>
      <c r="I251" s="6"/>
      <c r="J251" s="7"/>
      <c r="K251" s="5"/>
      <c r="L251" s="5"/>
      <c r="M251" s="7"/>
      <c r="N251" s="5"/>
      <c r="O251" s="3"/>
      <c r="P251" s="3"/>
      <c r="Q251" s="3"/>
      <c r="R251" s="3"/>
      <c r="S251" s="3"/>
      <c r="T251" s="3"/>
    </row>
    <row r="252" spans="1:20" ht="14.25" customHeight="1" x14ac:dyDescent="0.25">
      <c r="A252" s="34" t="s">
        <v>269</v>
      </c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</row>
    <row r="253" spans="1:20" ht="14.25" customHeight="1" x14ac:dyDescent="0.25">
      <c r="A253" s="34" t="s">
        <v>366</v>
      </c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</row>
    <row r="254" spans="1:20" ht="14.25" customHeight="1" x14ac:dyDescent="0.25">
      <c r="A254" s="34" t="s">
        <v>365</v>
      </c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</row>
  </sheetData>
  <mergeCells count="23">
    <mergeCell ref="M9:N9"/>
    <mergeCell ref="A253:T253"/>
    <mergeCell ref="O9:O10"/>
    <mergeCell ref="P9:P10"/>
    <mergeCell ref="Q9:Q10"/>
    <mergeCell ref="R9:R10"/>
    <mergeCell ref="A252:T252"/>
    <mergeCell ref="A254:T254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2024-07-08T16:25:52Z</cp:lastPrinted>
  <dcterms:created xsi:type="dcterms:W3CDTF">2013-08-23T15:59:26Z</dcterms:created>
  <dcterms:modified xsi:type="dcterms:W3CDTF">2024-07-08T16:26:22Z</dcterms:modified>
</cp:coreProperties>
</file>