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Usuario\Desktop\09 SEPTIEMBRE 2021 WEB\"/>
    </mc:Choice>
  </mc:AlternateContent>
  <xr:revisionPtr revIDLastSave="0" documentId="13_ncr:1_{AE4571F5-8C26-41DC-A768-BDA93CB9CB99}" xr6:coauthVersionLast="47" xr6:coauthVersionMax="47" xr10:uidLastSave="{00000000-0000-0000-0000-000000000000}"/>
  <bookViews>
    <workbookView xWindow="-120" yWindow="-120" windowWidth="20730" windowHeight="11160" tabRatio="609" xr2:uid="{00000000-000D-0000-FFFF-FFFF00000000}"/>
  </bookViews>
  <sheets>
    <sheet name="Estado Suplidores Sept 2021" sheetId="139" r:id="rId1"/>
    <sheet name="Estado Supls.SEPTIEMBRE 2021" sheetId="136" state="hidden" r:id="rId2"/>
    <sheet name="LIBRAMIENTOS PENDS.SEP. 2021" sheetId="35" state="hidden" r:id="rId3"/>
    <sheet name="CHEQUES PENDS. SEP. 2021" sheetId="49" state="hidden" r:id="rId4"/>
    <sheet name="TRANSFERENCIA SEP. 2021" sheetId="103" state="hidden" r:id="rId5"/>
    <sheet name="Detalle de Cuentas" sheetId="25" state="hidden" r:id="rId6"/>
    <sheet name="PASIVOS DIFERIDOS" sheetId="117" state="hidden" r:id="rId7"/>
    <sheet name="RELACIÓN FACTS. PLANETA AZUL" sheetId="123" state="hidden" r:id="rId8"/>
  </sheets>
  <definedNames>
    <definedName name="_xlnm.Print_Area" localSheetId="3">'CHEQUES PENDS. SEP. 2021'!$A$1:$H$31</definedName>
    <definedName name="_xlnm.Print_Area" localSheetId="5">'Detalle de Cuentas'!$B$2:$I$4</definedName>
    <definedName name="_xlnm.Print_Area" localSheetId="0">'Estado Suplidores Sept 2021'!$A$1:$H$60</definedName>
    <definedName name="_xlnm.Print_Area" localSheetId="1">'Estado Supls.SEPTIEMBRE 2021'!$A$1:$J$81</definedName>
    <definedName name="_xlnm.Print_Area" localSheetId="2">'LIBRAMIENTOS PENDS.SEP. 2021'!$A$1:$J$60</definedName>
    <definedName name="_xlnm.Print_Area" localSheetId="4">'TRANSFERENCIA SEP. 2021'!$A$1:$H$16</definedName>
    <definedName name="_xlnm.Print_Titles" localSheetId="0">'Estado Suplidores Sept 2021'!$7:$11</definedName>
    <definedName name="_xlnm.Print_Titles" localSheetId="1">'Estado Supls.SEPTIEMBRE 2021'!$6:$10</definedName>
    <definedName name="_xlnm.Print_Titles" localSheetId="2">'LIBRAMIENTOS PENDS.SEP. 2021'!#REF!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39" l="1"/>
  <c r="G19" i="139"/>
  <c r="G18" i="139"/>
  <c r="G46" i="139" l="1"/>
  <c r="B29" i="139"/>
  <c r="G14" i="139"/>
  <c r="G67" i="136" l="1"/>
  <c r="I21" i="25" l="1"/>
  <c r="F40" i="35" l="1"/>
  <c r="I15" i="25" l="1"/>
  <c r="I11" i="25" l="1"/>
  <c r="I7" i="25"/>
  <c r="F57" i="35" l="1"/>
  <c r="F28" i="49" l="1"/>
  <c r="G16" i="136" l="1"/>
  <c r="G13" i="136"/>
  <c r="G68" i="136" l="1"/>
  <c r="F13" i="49"/>
  <c r="F31" i="49" l="1"/>
  <c r="F15" i="103" l="1"/>
  <c r="F60" i="35" l="1"/>
  <c r="F96" i="117" l="1"/>
  <c r="F93" i="117"/>
  <c r="F88" i="117"/>
  <c r="F46" i="117"/>
  <c r="F44" i="117"/>
  <c r="F36" i="117"/>
  <c r="F25" i="117"/>
  <c r="F97" i="117" s="1"/>
</calcChain>
</file>

<file path=xl/sharedStrings.xml><?xml version="1.0" encoding="utf-8"?>
<sst xmlns="http://schemas.openxmlformats.org/spreadsheetml/2006/main" count="1007" uniqueCount="436">
  <si>
    <t>CONSEJO NACIONAL DE DROGAS</t>
  </si>
  <si>
    <t>Fecha de Factura</t>
  </si>
  <si>
    <t>No. de Factura o Comprobante</t>
  </si>
  <si>
    <t>Nombre del Acreedor</t>
  </si>
  <si>
    <t>Concepto</t>
  </si>
  <si>
    <t>Codificación Objetal</t>
  </si>
  <si>
    <t>Monto Deuda en RD$</t>
  </si>
  <si>
    <t xml:space="preserve">Fecha de </t>
  </si>
  <si>
    <t>Actual (2014)</t>
  </si>
  <si>
    <t>Vencimiento</t>
  </si>
  <si>
    <t>Preparado por:</t>
  </si>
  <si>
    <t xml:space="preserve"> </t>
  </si>
  <si>
    <t>Revisado por:</t>
  </si>
  <si>
    <t>Aprobado por:</t>
  </si>
  <si>
    <t>LICDA. LOIDA I. ARIAS RODRÍGUEZ</t>
  </si>
  <si>
    <t>LIC. DAVID MINAYA PEÑA</t>
  </si>
  <si>
    <t>Enc. División de Contabilidad</t>
  </si>
  <si>
    <t>Director Administrativo y Financiero</t>
  </si>
  <si>
    <t xml:space="preserve">Contadora </t>
  </si>
  <si>
    <t>LICDA. NANCY BRUNO</t>
  </si>
  <si>
    <t>DIVISIÓN DE CONTABILIDAD</t>
  </si>
  <si>
    <t>DETALLE EXPEDIENTES CON MAS DE UNA CUENTA PRESUPUESTARIA</t>
  </si>
  <si>
    <t>CUENTAS POR PAGAR PROVEEDORES</t>
  </si>
  <si>
    <t xml:space="preserve">Facturas que permanecerán en las Cuentas por Pagar </t>
  </si>
  <si>
    <t>Contraloría General de la República y en la Tesorería Nacional.</t>
  </si>
  <si>
    <t>Cantidad</t>
  </si>
  <si>
    <t>No. De Factura ó Comprobante</t>
  </si>
  <si>
    <t>Nombre del Beneficiario</t>
  </si>
  <si>
    <t>Cuenta Presupuestaria</t>
  </si>
  <si>
    <t>No. Libramiento</t>
  </si>
  <si>
    <t>Fecha Libramiento</t>
  </si>
  <si>
    <t>Fecha Vencimiento Lib.</t>
  </si>
  <si>
    <t xml:space="preserve">Con libramientos y documentos en etapas del gasto generados pendientes de procesos en la </t>
  </si>
  <si>
    <t>2.2.1.6.01</t>
  </si>
  <si>
    <t>Fecha pago Tesoreria</t>
  </si>
  <si>
    <t>No. Cheque</t>
  </si>
  <si>
    <t>Fecha cheque</t>
  </si>
  <si>
    <t>Pagadas con Cheques</t>
  </si>
  <si>
    <t>Presidencia de la República</t>
  </si>
  <si>
    <t>2.2.1.7.01</t>
  </si>
  <si>
    <t>2.1.1.5.04</t>
  </si>
  <si>
    <t>12223-2019 Cálculos del MAP</t>
  </si>
  <si>
    <t>ALTAGRACIA MARTÍNEZ ALONZO</t>
  </si>
  <si>
    <t>PRESTACIONES LABORALES (Vacaciones)  (Fallecimiento)</t>
  </si>
  <si>
    <t>REGALIA PASCUAL DIC/2019 (PREVENTIVO / LIB. NOS. 631-1 Y 667-1)</t>
  </si>
  <si>
    <t>REGALÍA PASCUAL 2019 A PERSONAL INACTIVO, DESVINCULADA POR FALLECIMIENTO.</t>
  </si>
  <si>
    <t>2.1.1.4.01</t>
  </si>
  <si>
    <t>2.2.8.7.05</t>
  </si>
  <si>
    <t>2.2.5.1.01</t>
  </si>
  <si>
    <t>COMPAÑÍA DOMINICANA DE TELÉFONOS, S.A</t>
  </si>
  <si>
    <t>2.2.1.3.01</t>
  </si>
  <si>
    <t>EDENORTE</t>
  </si>
  <si>
    <t>CORAASAN</t>
  </si>
  <si>
    <t>AGUA PLANETA AZUL, S. A.</t>
  </si>
  <si>
    <t>2.3.1.1.01</t>
  </si>
  <si>
    <t>2.3.9.2.01</t>
  </si>
  <si>
    <t>2.2.2.2.01</t>
  </si>
  <si>
    <t>2.2.7.2.06</t>
  </si>
  <si>
    <t>2.2.8.7.02</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</si>
  <si>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</si>
  <si>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</si>
  <si>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</si>
  <si>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</si>
  <si>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</si>
  <si>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"Año de la Innovación y la Competitividad"</t>
  </si>
  <si>
    <t>DIRECCION ADMINISTRATIVA Y FINANCIERA</t>
  </si>
  <si>
    <t>Otros pasivos diferidos a largo plazo</t>
  </si>
  <si>
    <t>A010010011500000028</t>
  </si>
  <si>
    <t>VICTOR FONDEUR</t>
  </si>
  <si>
    <t>MANTENIMIENTO  Y REPARACION DE ACONDICIONADOR DE AIRE</t>
  </si>
  <si>
    <t>2.2.7.2.01</t>
  </si>
  <si>
    <t>N.A</t>
  </si>
  <si>
    <t>A010010011500000029</t>
  </si>
  <si>
    <t>INSTALACION CAPACITOR SALON CAPACITACION</t>
  </si>
  <si>
    <t>A010010011500000031</t>
  </si>
  <si>
    <t>REPARACION PIEZA MOTOR AIRE ACONDICIONADO/ COJUPRE</t>
  </si>
  <si>
    <t>A010010011500000032</t>
  </si>
  <si>
    <t>INSTALACION COMPRESOR/PRAL</t>
  </si>
  <si>
    <t>A010010011500000033</t>
  </si>
  <si>
    <t>CAMBIO DE UN CAPACITOR.BIBLIOTECA</t>
  </si>
  <si>
    <t>A010010011500000034</t>
  </si>
  <si>
    <t>REPARACION DE FAN AIRE ACONDICIONADO/CAPACITACION</t>
  </si>
  <si>
    <t>A010010011500000036</t>
  </si>
  <si>
    <t>CAMBIO DE CILINDRO AIRE ACONDICIONADO/COMPUTO</t>
  </si>
  <si>
    <t>A010010011500000037</t>
  </si>
  <si>
    <t>FABRICACION E INSTALACION PROTECTOR</t>
  </si>
  <si>
    <t>A010010011500000038</t>
  </si>
  <si>
    <t>INSTALACION DE AIRE/ESTANDARES</t>
  </si>
  <si>
    <t>A010010011500000039</t>
  </si>
  <si>
    <t>REPARACION COMPRESOR DE FAN/COJUPRE</t>
  </si>
  <si>
    <t>A010010011500000041</t>
  </si>
  <si>
    <t>CAMBIO DE TRANSFORMADOR/RELACIONES PUBLICAS</t>
  </si>
  <si>
    <t>A010010011500000043</t>
  </si>
  <si>
    <t>CAMBIO DE SISTEMA.CAPACITACION</t>
  </si>
  <si>
    <t>P010010011502104006</t>
  </si>
  <si>
    <t>LUIS IMBERT FABIAN</t>
  </si>
  <si>
    <t>REPARACION E INSTALACION TIMER Y CONTRACTOR</t>
  </si>
  <si>
    <t>A010010011500000009</t>
  </si>
  <si>
    <t>JORDY, C. POR A.</t>
  </si>
  <si>
    <t>MANTENIMIENTO AIRE ACONDICIONADO</t>
  </si>
  <si>
    <t>A010010011500000010</t>
  </si>
  <si>
    <t>A010010011500000011</t>
  </si>
  <si>
    <t>A010010011500000012</t>
  </si>
  <si>
    <t>A010010011500000013</t>
  </si>
  <si>
    <t>A010010011500000014</t>
  </si>
  <si>
    <t>REPARACION AIRE DEL SALON DE CAPACITACION</t>
  </si>
  <si>
    <t>A010010011500000015</t>
  </si>
  <si>
    <t>JORDY C. POR   A.</t>
  </si>
  <si>
    <t>CAMBIO DE BREAKER Y MANTENIMINETO AIRE ACONDICIONADO</t>
  </si>
  <si>
    <t>A010010011500000016</t>
  </si>
  <si>
    <t>A010010011500000017</t>
  </si>
  <si>
    <t>CORRECCION CIRCUITO SISTEMA DE ALIMENTACION ELECTRICA</t>
  </si>
  <si>
    <t>A010010011500005364</t>
  </si>
  <si>
    <t>IMPRESOS &amp; SERVICIOS LOPEZ</t>
  </si>
  <si>
    <t xml:space="preserve">COMPRA DE MATERIAL DE SUMINISTRO </t>
  </si>
  <si>
    <t>A010010011500005373</t>
  </si>
  <si>
    <t>A010010011500005380</t>
  </si>
  <si>
    <t>COMPRA LIBRETA RAYAYADA BCA 8 1.2 X 11 EXT. BOLIGRAFOS PELIKAN AZUL</t>
  </si>
  <si>
    <t>A010010011500005389</t>
  </si>
  <si>
    <t>TONER HP CE410 305 BLACK</t>
  </si>
  <si>
    <t>A010010011500005397</t>
  </si>
  <si>
    <t>A010010011500005413</t>
  </si>
  <si>
    <t>A010010011500002065</t>
  </si>
  <si>
    <t>RADIADORES MARINO</t>
  </si>
  <si>
    <t>REPARACION DE RADIADOR</t>
  </si>
  <si>
    <t>A010010011500000071</t>
  </si>
  <si>
    <t>FALMONT C.L, S.R. L</t>
  </si>
  <si>
    <t>LAVADO VEHICULOS</t>
  </si>
  <si>
    <t>FACT. PROFORMA</t>
  </si>
  <si>
    <t>ANGELO GRAFICS</t>
  </si>
  <si>
    <t>CONFECCIÓN CARTELES</t>
  </si>
  <si>
    <t>N/A</t>
  </si>
  <si>
    <t>A010010011500000030</t>
  </si>
  <si>
    <t>DALVAR INMOBILIARIA</t>
  </si>
  <si>
    <t>PAGO NOTARIZACIONES DOCUMENTOS</t>
  </si>
  <si>
    <t>A010010011500014345</t>
  </si>
  <si>
    <t>EDITORA HOY,S.A.S</t>
  </si>
  <si>
    <t>RENOVACIÓN SUSCRIPCIÓN (4) EJEMPLARES PERIODICO HOY (08/09/2016-07/09/2017)</t>
  </si>
  <si>
    <t>2.3.3.4.01</t>
  </si>
  <si>
    <t>A010010011500014346</t>
  </si>
  <si>
    <t>RENOVACIÓN SUSCRIPCIÓN (1) EJEMPLAR PERIODICO HOY (15/09/2016-14/09/2017)</t>
  </si>
  <si>
    <t>A010010011500000091</t>
  </si>
  <si>
    <t>A010010011500000122</t>
  </si>
  <si>
    <t>A010010011500000075</t>
  </si>
  <si>
    <t>A010010011500000124</t>
  </si>
  <si>
    <t>A010010011500000126</t>
  </si>
  <si>
    <t>A010010011500000127</t>
  </si>
  <si>
    <t>A010010011500000129</t>
  </si>
  <si>
    <t>A010010011500000133</t>
  </si>
  <si>
    <t>A010010011500000136</t>
  </si>
  <si>
    <t>A010010011500000139</t>
  </si>
  <si>
    <t>A010010011500000143</t>
  </si>
  <si>
    <t>A010010011500000145</t>
  </si>
  <si>
    <t>A010010011500000146</t>
  </si>
  <si>
    <t>A010010011500000157</t>
  </si>
  <si>
    <t>A010010011500000162</t>
  </si>
  <si>
    <t>A010010011500000167</t>
  </si>
  <si>
    <t>A010010011500000168</t>
  </si>
  <si>
    <t>A010010011500000173</t>
  </si>
  <si>
    <t>A010010011500000175</t>
  </si>
  <si>
    <t>A010010011500000178</t>
  </si>
  <si>
    <t>A010010011500000180</t>
  </si>
  <si>
    <t>A010010011500000181</t>
  </si>
  <si>
    <t>A010010011500000182</t>
  </si>
  <si>
    <t>A010010011500000184</t>
  </si>
  <si>
    <t>A010010011500000186</t>
  </si>
  <si>
    <t>A010010011500000187</t>
  </si>
  <si>
    <t>A010010011500000188</t>
  </si>
  <si>
    <t>A010010011500000191</t>
  </si>
  <si>
    <t>A010010011500000192</t>
  </si>
  <si>
    <t>A010010011500000218</t>
  </si>
  <si>
    <t>A010010011500000220</t>
  </si>
  <si>
    <t>A010010011500000221</t>
  </si>
  <si>
    <t>A010010011500000225</t>
  </si>
  <si>
    <t>A010010011500000226</t>
  </si>
  <si>
    <t>A010010011500000227</t>
  </si>
  <si>
    <t>A010010011500000006</t>
  </si>
  <si>
    <t>ILP SMART AUTOS SOLUTIONS</t>
  </si>
  <si>
    <t>PAGO DEDUCIBLE  POR REPARACION VEHICULO</t>
  </si>
  <si>
    <t>A010010011500008888</t>
  </si>
  <si>
    <t>PUBLICACIONES AHORA</t>
  </si>
  <si>
    <t>RENOVACIÓN SUSCRIPCIÓN (3) EJEMPLARES PERIODICO EL NACIONAL (15/09/2016-14/09/2017)</t>
  </si>
  <si>
    <t>CONFECCIÓN STICKER PARA JORNADA PREVENTIVA</t>
  </si>
  <si>
    <t>A010010011500015555</t>
  </si>
  <si>
    <t>RENOVACIÓN SUSCRIPCIÓN (4) EJEMPLARES PERIODICO HOY (08/09/2017-07/09/2018)</t>
  </si>
  <si>
    <t>A010010011500015556</t>
  </si>
  <si>
    <t>RENOVACIÓN SUSCRIPCIÓN (1) EJEMPLAR PERIODICO HOY (15/09/2017-14/09/2018)</t>
  </si>
  <si>
    <t>A010010011500009636</t>
  </si>
  <si>
    <t>RENOVACIÓN SUSCRIPCIÓN (3) EJEMPLARES PERIÓDICO EL NACIONAL (15/09/2017-14/09/2018)</t>
  </si>
  <si>
    <t>B1500000348</t>
  </si>
  <si>
    <t>EDITORA HOY, S.A.S.</t>
  </si>
  <si>
    <t>RENOVACIÓN SUSCRIPCIÓN (4) EJEMPLARES PERIODICO HOY 08/09/2018 - 07/09/2019</t>
  </si>
  <si>
    <t>B1500000349</t>
  </si>
  <si>
    <t>RENOVACIÓN SUSCRIPCIÓN (1) EJEMPLAR PERIODICO HOY 15/09/2018 - 14/09/2019</t>
  </si>
  <si>
    <t>Al 29 de Enero del año 2021</t>
  </si>
  <si>
    <r>
      <t xml:space="preserve">EXPEDIENTE. EN COMPRAS, </t>
    </r>
    <r>
      <rPr>
        <b/>
        <sz val="6"/>
        <color rgb="FF0000FF"/>
        <rFont val="Calibri"/>
        <family val="2"/>
        <scheme val="minor"/>
      </rPr>
      <t>NCF VENCIDO</t>
    </r>
  </si>
  <si>
    <t>JOHNNY MAUAD SOSA</t>
  </si>
  <si>
    <t>2.2.9.2.01</t>
  </si>
  <si>
    <t>SUNIX PETROLEUM SRL</t>
  </si>
  <si>
    <t>2.3.7.1.02</t>
  </si>
  <si>
    <t>B1500090123</t>
  </si>
  <si>
    <t>COMPRA DE 41 BOTELLONES DE AGUA, PARA CONSUMO DEL PERSONAL DE ESTE CONSEJO NACIONAL DE DROGAS, CORRESPONDIENTE AL MES DE FEBRERO 2021</t>
  </si>
  <si>
    <t>B1500090165</t>
  </si>
  <si>
    <t>COMPRA DE 41 BOTELLONES DE AGUA, PARA CONSUMO DEL PERSONAL DE ESTE CONSEJO NACIONAL DE DROGAS, CORRESPONDIENTE AL MES DE MARZO 2021</t>
  </si>
  <si>
    <r>
      <t xml:space="preserve">EXPEDIENTE. EN COMPRAS, </t>
    </r>
    <r>
      <rPr>
        <b/>
        <sz val="6"/>
        <color rgb="FF0000FF"/>
        <rFont val="Calibri"/>
        <family val="2"/>
        <scheme val="minor"/>
      </rPr>
      <t xml:space="preserve">FACT. EN FOTOCOPIA </t>
    </r>
  </si>
  <si>
    <t>2.1.1.5.03/2.1.1.5.04</t>
  </si>
  <si>
    <t>TOTAL GENERAL RD$</t>
  </si>
  <si>
    <t>Sub-Total</t>
  </si>
  <si>
    <r>
      <t xml:space="preserve"> AL 19 DE ABRIL 2021</t>
    </r>
    <r>
      <rPr>
        <b/>
        <sz val="12"/>
        <color rgb="FFFF0000"/>
        <rFont val="Arial"/>
        <family val="2"/>
      </rPr>
      <t xml:space="preserve">  </t>
    </r>
  </si>
  <si>
    <r>
      <t>ESTADO DE CUENTAS AGUA PLANETA AZUL</t>
    </r>
    <r>
      <rPr>
        <b/>
        <sz val="12"/>
        <color rgb="FFF43A47"/>
        <rFont val="Arial"/>
        <family val="2"/>
      </rPr>
      <t xml:space="preserve"> </t>
    </r>
  </si>
  <si>
    <t>PABLO ROBERTO GARCIA RAMIREZ</t>
  </si>
  <si>
    <t>LIC. YNOCENCIO MARTÍNEZ SANTOS</t>
  </si>
  <si>
    <t>EDEESTE</t>
  </si>
  <si>
    <t>INAPA</t>
  </si>
  <si>
    <t>MARIANO ROJAS CROUSSETT</t>
  </si>
  <si>
    <t>Pagadas con SP</t>
  </si>
  <si>
    <t>B1500004031</t>
  </si>
  <si>
    <t>ABENSA - FOOD SHOP</t>
  </si>
  <si>
    <t>LAVADO INTERIOR DE VEHICULOS TOYOTA HI-ACE, PLACAS: EI00312,313 Y 314, Y TOYOTA HILUX, PLACA EL05870, ASIGNADOS A LA SECCION DE TRANSPORTACION Y OBSERVATORIO DOINICANCO DE DROGAS</t>
  </si>
  <si>
    <t>2.2.5.8.01</t>
  </si>
  <si>
    <t>44724-2021</t>
  </si>
  <si>
    <t>JUAN ALBERTO DEL CARMEN MARTINEZ ROQUE</t>
  </si>
  <si>
    <t>PRESTACIONES LABORALES (Vacaciones) (SALARIO NAVIDAD) (Fallecimiento)</t>
  </si>
  <si>
    <t>PAGO CKS.: 79073,075 Y 078 D/F 17/06/2021 ( A sus hijos: Alberto,Ricardo y Arnaldo Gómez Martínez)</t>
  </si>
  <si>
    <r>
      <rPr>
        <b/>
        <sz val="10"/>
        <color rgb="FFFF0000"/>
        <rFont val="Calibri"/>
        <family val="2"/>
        <scheme val="minor"/>
      </rPr>
      <t>SACAR</t>
    </r>
    <r>
      <rPr>
        <b/>
        <sz val="8"/>
        <color rgb="FFFF0000"/>
        <rFont val="Calibri"/>
        <family val="2"/>
        <scheme val="minor"/>
      </rPr>
      <t xml:space="preserve"> CK. 79073, FUE ENTREGADO.MONTO RD$3,500.00. CTA. 2.1.1.4.01 Y RD$10,152.28, CTA. 2.1.1.5.01</t>
    </r>
  </si>
  <si>
    <t>Retenciónes Varias</t>
  </si>
  <si>
    <t>COLECTOR DE IMPUESTOS INTERNOS</t>
  </si>
  <si>
    <t>2.2.8.8.01</t>
  </si>
  <si>
    <t>RETENCIÓN INAVI-VIDA  A PERSONAL CONTRATADO TEMPORAL  PAGADO CON RECURSOS PROPIOS, CORRESPONDIENTE A LOS MESES DE: FEBRERO, MARZO, ABRIL, MAYO Y JUNIO 2021</t>
  </si>
  <si>
    <t xml:space="preserve">COLECTOR CONTRIBUCIONES AL INAVI </t>
  </si>
  <si>
    <r>
      <rPr>
        <b/>
        <sz val="10"/>
        <color rgb="FFFF0000"/>
        <rFont val="Calibri"/>
        <family val="2"/>
        <scheme val="minor"/>
      </rPr>
      <t>SACAR</t>
    </r>
    <r>
      <rPr>
        <b/>
        <sz val="8"/>
        <color rgb="FFFF0000"/>
        <rFont val="Calibri"/>
        <family val="2"/>
        <scheme val="minor"/>
      </rPr>
      <t xml:space="preserve"> CK. 79075, FUE ENTREGADO.MONTO RD$3,500.00. CTA. 2.1.1.4.01 Y RD$10,152.28, CTA. 2.1.1.5.01</t>
    </r>
  </si>
  <si>
    <t>Contador</t>
  </si>
  <si>
    <t>2.2.6.3.01</t>
  </si>
  <si>
    <t>PAGADO CON CK. AGOSTO 2021</t>
  </si>
  <si>
    <t>B1500016838</t>
  </si>
  <si>
    <t>2.2.1.7.01/2.2.1.8.01</t>
  </si>
  <si>
    <t>B1500064799</t>
  </si>
  <si>
    <t xml:space="preserve">COMPRA DE 100 GALONES DE GASOIL PARA USO DE PLANTA ELÉCTRICA DE EMERGENCIA MARCA IGSA DE 20 KW, PERTENECIENTE AL CONSEJO NACIONAL DE DROGAS. </t>
  </si>
  <si>
    <t>EDESUR</t>
  </si>
  <si>
    <t>PAGO CK.79153 D/F 20/08/2021</t>
  </si>
  <si>
    <t>B1500105627</t>
  </si>
  <si>
    <t>POR SERVICIOS TELEFÓNICOS LINEAS FIJAS  CORRESPONDIENTE AL MES DE AGOSTO 2021.</t>
  </si>
  <si>
    <t>B1500105618</t>
  </si>
  <si>
    <t>POR SERVICIOS TELEFÓNICOS FLOTAS CORRESPONDIENTE AL MES DE AGOSTO 2021.</t>
  </si>
  <si>
    <t>B1500029615</t>
  </si>
  <si>
    <t>SEGUROS RESERVAS, SA</t>
  </si>
  <si>
    <t>INCLUSION  DEL VEHICULO MARCA: TOYOTA,  MODELO: LN145LTRMDS, CHASIS: LN1450030188, PLACA: EL03884, AÑO: 1999, PERIODO: DESDE 14/06/2021 HASTA 04/01/2022.  (PÓLIZA: 2-2-502-0015296)</t>
  </si>
  <si>
    <t>2.2.6.2.01</t>
  </si>
  <si>
    <t>B1500030680</t>
  </si>
  <si>
    <t>INCLUSION  DEL VEHICULO MARCA: HYNDAI,  MODELO: H1, CHASIS: KMJWA37KBLU122656, PLACA: 709292 (DE EXHIBICION), AÑO: 2020, PERIODO: DESDE 17/08/2021  HASTA  04/01/2022.  (PÓLIZA: 2-2-502-0015296)</t>
  </si>
  <si>
    <t>B1500000252</t>
  </si>
  <si>
    <t>COMPRA DE 110 ALMUERZOS PARA PERSONAL DE SEGURIDAD DE ESTE CONSEJO NACIONAL DE DROGAS DEL 1RO AL 30 DE JULIO DEL 2021</t>
  </si>
  <si>
    <t>B1500000222</t>
  </si>
  <si>
    <t>INMOBILIARIA NANG FONG, SRL</t>
  </si>
  <si>
    <t>SERVICIO DE LAVADO SENCILLO, LAVADO DE MOTOR, SOPLETEO Y ENGRASE A 10 VEHÍCULOS PERTENECIENTES AL CONSEJO NACIONAL DE DROGAS.</t>
  </si>
  <si>
    <t>ALTICE DOMINICANA, S.A</t>
  </si>
  <si>
    <t>Cálculo del MAP 67498-2021</t>
  </si>
  <si>
    <t>AYLEEN MARIA LOPEZ PAULINO</t>
  </si>
  <si>
    <t xml:space="preserve">PRESTACIONES LABORALES, CORRESPONDIENTE A 01 AÑO DE INDEMNIZACION, SEGUN ARTS.60, 98 Y ART. 138 DEL REGLAMENTO 523-09, Y 15 DIAS DE VACACIONES, SEGUN ARTS. 53,55, DE LA LEY 41-08 DEL 16/01/08 DE FUNCION PUBLICA. </t>
  </si>
  <si>
    <t>2.1.1.5.03</t>
  </si>
  <si>
    <t>2.2.1.8.01</t>
  </si>
  <si>
    <t>B15000164333</t>
  </si>
  <si>
    <t>POR  SERVICIO ENERGÍA ELÉCT. 1ERA PLANTA SEDE CENTRAL CONSEJO NACIONAL DE DROGAS, PERÍODO  19/07/2021 - 19/08/2021</t>
  </si>
  <si>
    <t>B15000164334</t>
  </si>
  <si>
    <t>POR  SERVICIO ENERGÍA ELÉCT. SÓTANO SEDE CENTRAL CONSEJO NACIONAL DE DROGAS, PERÍODO  19/07/2021 - 19/08/2021</t>
  </si>
  <si>
    <t>SERVICIO DE ENERGÍA ELÉCTRICA  CAINNACSP, PERIODO 14/07/2021 - 14/08/2021</t>
  </si>
  <si>
    <t>B1500237749</t>
  </si>
  <si>
    <t>B1500240888</t>
  </si>
  <si>
    <t>SERVICIO DE ENERGÍA ELÉCTRICA  BARAHONA NUEVO LOCAL, CONTRATO NO. 7038853,  PERIODO  02/07/2021 - 02/08/2021</t>
  </si>
  <si>
    <t>RETENCIÓN DE IMPUESTOS  (ISR) A PERSONAL CONTRATADO TEMPORAL  PAGADO CON RECURSOS PROPIOS, CORRESPONDIENTE A LOS MESES DE: FEBRERO, MARZO, ABRIL, MAYO,  JUNIO Y JULIO 2021</t>
  </si>
  <si>
    <t>RETENCIÓN DE IMPUESTOS  (ISR) A PERSONAL CONTRATADO TEMPORAL  PAGADO CON RECURSOS PROPIOS, CORRESPONDIENTE AL MES DE AGOSTO 2021</t>
  </si>
  <si>
    <t>RETENCIÓN INAVI-VIDA  A PERSONAL CONTRATADO TEMPORAL  PAGADO CON RECURSOS PROPIOS, CORRESPONDIENTE A LOS MESES DE JULIO Y AGOSTO 2021</t>
  </si>
  <si>
    <t>B1500000156</t>
  </si>
  <si>
    <t>REPUESTOS LA INSIGNIA</t>
  </si>
  <si>
    <t>COMPRA DE PIEZAS PARA LA REPARACIÓN DEL MOTOR DEL VEHÍCULO MARCA TOYOTA, PLACA EL03884, AÑO 1999, ASIGNADO A LA SECCIÓN DE TRANSPORTACIÓN DE ESTE CONSEJO NACIONAL DE DROGAS.</t>
  </si>
  <si>
    <t>PAGADO CON CK. SEP/2021</t>
  </si>
  <si>
    <t>B1500000563</t>
  </si>
  <si>
    <t>M&amp;N FIESTA Y DECORACIONES</t>
  </si>
  <si>
    <t>ALQUILER DE COPAS, MANTELES DE BUFFET Y MESA PARSON</t>
  </si>
  <si>
    <t>PAGO CK. 79176 D/F 15/09/2021</t>
  </si>
  <si>
    <t>PAGO CK. 79175 D/F 14/09/2021</t>
  </si>
  <si>
    <t>PAGADO CON LIB. SEP. 2021</t>
  </si>
  <si>
    <t>PAGADAS LIB.696-1 D/F 10/09/2021</t>
  </si>
  <si>
    <t>VENCIMIENTO 04/10/2021</t>
  </si>
  <si>
    <t>PAGADAS LIB.698-1 D/F 10/09/2021</t>
  </si>
  <si>
    <t>PAGADAS LIB.702-1 D/F 13/09/2021</t>
  </si>
  <si>
    <t>PAGADAS LIB.709-1 D/F 17/09/2021</t>
  </si>
  <si>
    <t>VENCIMIENTO 07/10/2021</t>
  </si>
  <si>
    <t>EXPEDIENTE EN COMPRAS, FALTA IMPUESTOS Y DICEN LE DEBEMOS MAS DINERO DEL QUE TENEMOS REGISTRADO</t>
  </si>
  <si>
    <r>
      <t xml:space="preserve"> AL 30 DE SEPTIEMBRE 2021</t>
    </r>
    <r>
      <rPr>
        <b/>
        <sz val="12"/>
        <color rgb="FFFF0000"/>
        <rFont val="Arial"/>
        <family val="2"/>
      </rPr>
      <t/>
    </r>
  </si>
  <si>
    <r>
      <t>ESTADO DE CUENTAS DE SUPLIDORES</t>
    </r>
    <r>
      <rPr>
        <b/>
        <sz val="12"/>
        <color rgb="FFFF0000"/>
        <rFont val="Arial"/>
        <family val="2"/>
      </rPr>
      <t xml:space="preserve"> </t>
    </r>
  </si>
  <si>
    <t>FACTURAS NUEVAS CXP SEPTIEMBRE 2021</t>
  </si>
  <si>
    <t>B1500230743</t>
  </si>
  <si>
    <t>SERVICIO DE ENERGÍA ELÉCTRICA REGIONAL NORTE, SANTIAGO, PERÍODO  01/08/2021  AL  01/09/2021, CONTRATO NO. 6600231.</t>
  </si>
  <si>
    <t>B1500231013</t>
  </si>
  <si>
    <t xml:space="preserve">SERVICIO DE ENERGÍA ELÉCTRICA REGIONAL SAN FRANCISCO, PERÍODO  01/08/2021 - 01/09/2021 </t>
  </si>
  <si>
    <t>B1500017301</t>
  </si>
  <si>
    <t>SERVICIO DE AGUA Y ALCANTARILLADO SANTIAGO, CONTRATO NO. 01278773, PERIODO DEL  03/08/2021  AL  01/09/2021, CORRESPONDIENTE AL NUEVO LOCAL UBICADO EN LA URBANIZACION LA RINCONADA, RINCON LARGO.</t>
  </si>
  <si>
    <t>2.6.1.1.01</t>
  </si>
  <si>
    <t>TECNOSERV, SRL</t>
  </si>
  <si>
    <t>B1500026174</t>
  </si>
  <si>
    <t>SIGMA PETROLEUM CORP SAS</t>
  </si>
  <si>
    <t>B1500026175</t>
  </si>
  <si>
    <t xml:space="preserve">COMPRA DE COMBUSTIBLE EN TICKETS, PARA VEHICULOS DE LA REGIONAL SUR, BARAHONA DEL CONSEJO NACIONAL DE DROGAS, CORRESPONDIENTE AL TRIMESTRE OCTUBRE-DICIEMBRE 2021 </t>
  </si>
  <si>
    <t>MAWREN COMERCIAL, SRL</t>
  </si>
  <si>
    <t>2.3.5.5.01</t>
  </si>
  <si>
    <t>B1500000567</t>
  </si>
  <si>
    <t>B1500000568</t>
  </si>
  <si>
    <t>M&amp;N, FIESTA &amp; DECORACIONES, SRL</t>
  </si>
  <si>
    <t>ALQUILER DE (08) MANTELES NEGROS, (08) MESAS RECTANGULARES TIPO PARSON  QUE FUERON UTILIZADOS EN REUNION CON LOS DIRECTORES Y ENCARGADOS DE ESTE CONSEJO NACIONAL DE DROGAS,  REALIZADA  EN EL SALON JACINTO PEYNADO EN FECHA 24 DE AGOSTO 2021</t>
  </si>
  <si>
    <t>ALQUILER DE (07) MANTELES NEGROS, (07) MESAS RECTANGULARES TIPO PARSON  QUE FUERON UTILIZADOS EN REUNIONES CON LA MESA TECNICA DE ESTE CONSEJO NACIONAL DE DROGAS,  REALIZADA  EN EL SALON JACINTO PEYNADO EN FECHAS 01 Y 02  DE JULIO 2021</t>
  </si>
  <si>
    <t>B1500001663</t>
  </si>
  <si>
    <t>CREACIONES SORIVEL, SRL</t>
  </si>
  <si>
    <t>COMPRA DE CORONA FÚNEBRE PARA SEPELIO DEL SR. SILVERIO ASCENSION, PADRE DEL SR. DELIGNE ALBERTO ASCENSION BURGOS, MINISTRO DE OBRAS PÚBLICAS</t>
  </si>
  <si>
    <t>2.3.1.3.03</t>
  </si>
  <si>
    <t>B1500000189</t>
  </si>
  <si>
    <t xml:space="preserve"> ALQUILER LOCAL REGIONAL NORDESTE, SAN FRANCISCO DE MACORIS SEPTIEMBRE 2021.</t>
  </si>
  <si>
    <t>B1500196681</t>
  </si>
  <si>
    <t>SERVICIO DE AGUA Y ALCANTARILLADO REG. NORDESTE SAN FRANCISCO DE MACORÍS, PERÍODO  01/08/2021 - 31/08/2021.</t>
  </si>
  <si>
    <t>B1500033407</t>
  </si>
  <si>
    <t>SERVICIO DE TELEFONO MOVIL ASIGNADO A PRESIDENCIA.(CUENTA NUEVA NO. 86366905, PERÍODO FACTURADO 16/08/2021 AL 15/09/2021.</t>
  </si>
  <si>
    <t>B1500000186</t>
  </si>
  <si>
    <t xml:space="preserve">SERVICIOS PROFESIONALES REALIZADOS EN ASISTENCIA TÉCNICA DEL SISTEMA INTEGRADO DE ADMINISTRACIÓN FINANCIERA (SIAF), CORRESP. AL MES DE SEPTIEMBRE 2021. </t>
  </si>
  <si>
    <t>B1500000004</t>
  </si>
  <si>
    <t>LEROM SERVICIOS MULTIPLES, SRL</t>
  </si>
  <si>
    <t xml:space="preserve">COMPRA DE UNA (01) WEBCAM, PARA SER UTILIZADA POR EL OBSERVATORIO DOMINICANO DE DROGAS EN REUNIONES, CAPACITACIONES Y PARTICIPACIONES EN ACTIVIDADES NACIONALES E INTERNACIONALES Y TREINTA (30) PILAS CR2032 DE TRES VOLTIOS C/U PARA SER UTIILAZADAS EN LAS COMPUTADORAS QUE HAYAN AGOTADO SU VIDA ÚTIL. </t>
  </si>
  <si>
    <t>2.6.2.3.01/2.3.9.6.01</t>
  </si>
  <si>
    <t>B1500000009</t>
  </si>
  <si>
    <t>ALQUILER LOCAL DONDE SE ALOJA LA OFICINA DEL CONSEJO NACIONAL DE DROGAS EN LA  REGIONAL SUR, BARAHONA, UBICADO EN LA CALLE DUVERGÉ NO. 15 ,  CORRESPONDIENTE AL MES DE SEPTIEMBRE 2021.</t>
  </si>
  <si>
    <t>B1500000499</t>
  </si>
  <si>
    <t>MUEBLES &amp; EQUIPOS PARA OFICINA LEON GONZALEZ SRL</t>
  </si>
  <si>
    <t xml:space="preserve">COMPRA DE DOS (02) SILLAS ERGONÓMICAS CON BRAZOS REMOVIBLES PARA LA DIVISION DE CONTABILIDAD DE ESTE CONSEJO NACIONAL DE DROGAS </t>
  </si>
  <si>
    <t>B1500000352</t>
  </si>
  <si>
    <t>GOBERNACION DEL EDIFICIO DE LAS OFICS.GUBS.</t>
  </si>
  <si>
    <t>SERVICIO DE MANTENIMIENTO EN ÁREAS COMUNES, CORRESPONDIENTE AL MES SEPTIEMBRE 2021.</t>
  </si>
  <si>
    <t>2.2.7.1.02</t>
  </si>
  <si>
    <t>PAGO LIB.697-1 D/F 10/09/2021</t>
  </si>
  <si>
    <t>PAGO LIB.711-1 D/F 20/09/2021</t>
  </si>
  <si>
    <t>VENCIMIENTO 08/10/2021</t>
  </si>
  <si>
    <t>PAGO LIB.725-1 D/F 21/09/2021</t>
  </si>
  <si>
    <t>PAGADAS LIB.726-1 D/F 21/09/2021</t>
  </si>
  <si>
    <t>PAGO LIB.729-1 D/F 22/09/2021</t>
  </si>
  <si>
    <t>VENCIMIENTO 12/10/2021</t>
  </si>
  <si>
    <t>PAGO LIB.730-1 D/F 22/09/2021</t>
  </si>
  <si>
    <t>VENCIMIENTO 13/10/2021</t>
  </si>
  <si>
    <t>PAGO CK. 79181 D/F 16/09/2021</t>
  </si>
  <si>
    <t>PAGO CK. 79184 D/F 21/09/2021</t>
  </si>
  <si>
    <t>PAGADAS CK.79185 D/F 21/09/2021</t>
  </si>
  <si>
    <t>Al 30 de Septiembre del 2021</t>
  </si>
  <si>
    <t>709-1</t>
  </si>
  <si>
    <t>17/09/2021</t>
  </si>
  <si>
    <t>711-1</t>
  </si>
  <si>
    <t>20/09/2021</t>
  </si>
  <si>
    <t>725-1</t>
  </si>
  <si>
    <t>21/09/2021</t>
  </si>
  <si>
    <t>726-1</t>
  </si>
  <si>
    <t>729-1</t>
  </si>
  <si>
    <t>22/09/2021</t>
  </si>
  <si>
    <t>730-1</t>
  </si>
  <si>
    <t>13/10/2021</t>
  </si>
  <si>
    <t>Al 06 de Octubre del 2021</t>
  </si>
  <si>
    <t>NO HAY TRANSFERENCIAS  PENDIENTES EN EL MES DE SEPTIEMBRE 2021</t>
  </si>
  <si>
    <t>COMPRA DE COMBUSTIBLE EN TICKETS PARA LA FLOTILLA DE VEHICULOS DEL CONSEJO NACIONAL DE DROGAS,  CORRESPONDIENTE AL 1ER. MES (JULIO/2021), DEL SEMESTRE  JULIO-DICIEMBRE/2021.</t>
  </si>
  <si>
    <t>B1500026176</t>
  </si>
  <si>
    <t>COMPRA DE COMBUSTIBLE EN TICKETS PARA LA FLOTILLA DE VEHICULOS DEL CONSEJO NACIONAL DE DROGAS,  CORRESPONDIENTE AL 2DO. MES (AGOSTO/2021), DEL SEMESTRE  JULIO-DICIEMBRE/2021.</t>
  </si>
  <si>
    <t>B1500026177</t>
  </si>
  <si>
    <t>B1500026197</t>
  </si>
  <si>
    <t xml:space="preserve"> COMPRA DE COMBUSTIBLE EN TICKETS PARA LA FLOTILLA DE VEHICULOS DEL CONSEJO NACIONAL DE DROGAS,  CORRESPONDIENTE AL 3ER. MES (SEPTIEMBRE/2021), DEL SEMESTRE  JULIO-DICIEMBRE/2021.</t>
  </si>
  <si>
    <t>PAGO CK. 79192 D/F 27/09/2021</t>
  </si>
  <si>
    <t>PAGO CK. 79191 D/F 27/09/2021</t>
  </si>
  <si>
    <t>PAGO CK. 79193 D/F 27/09/2021</t>
  </si>
  <si>
    <t>1</t>
  </si>
  <si>
    <t>2</t>
  </si>
  <si>
    <t>3</t>
  </si>
  <si>
    <t>4</t>
  </si>
  <si>
    <t>5</t>
  </si>
  <si>
    <t>6</t>
  </si>
  <si>
    <t>B1500168748</t>
  </si>
  <si>
    <t>SERVICIO ENERGÍA ELÉCT. 1ERA PLANTA SEDE CENTRAL CONSEJO NACIONAL DE DROGAS, PERÍODO  19/08/2021 - 20/09/2021</t>
  </si>
  <si>
    <t>B1500168749</t>
  </si>
  <si>
    <t>SERVICIO ENERGÍA ELÉCT. SÓTANO SEDE CENTRAL CONSEJO NACIONAL DE DROGAS, PERÍODO  19/08/2021 - 20/09/2021</t>
  </si>
  <si>
    <t>PAGADAS LIB.738-1 D/F 28/09/2021</t>
  </si>
  <si>
    <t>VENCIMIENTO 15/10/2021</t>
  </si>
  <si>
    <t>738-1</t>
  </si>
  <si>
    <t>28/09/2021</t>
  </si>
  <si>
    <t>15/10/2021</t>
  </si>
  <si>
    <t>2.6.2.3.01</t>
  </si>
  <si>
    <t>2.3.9.6.01</t>
  </si>
  <si>
    <t xml:space="preserve">COMPRA DE COMBUSTIBLE EN TICKETS PARA VEHICULOS DE LA REGIONAL NORTE, SANTIAGO DEL CONSEJO NACIONAL DE DROGAS, CORRESPONDIENTE AL TRIMESTRE JULIO-SEPTIEMBRE 2021. </t>
  </si>
  <si>
    <t>PAGADAS LIB.739-1 D/F 28/09/2021</t>
  </si>
  <si>
    <t>VENCIMIENTO 18/10/2021</t>
  </si>
  <si>
    <t>7</t>
  </si>
  <si>
    <t>8</t>
  </si>
  <si>
    <t>B1500000216</t>
  </si>
  <si>
    <t>AUTO AIRE LUGO, SRL</t>
  </si>
  <si>
    <t xml:space="preserve">REPARACION DEL AIRE ACONDICIONADO DEL VEHICULO MARCA TOYOTA, MODELO: KUN25L-HRMDH, PLACA EL02707, CHASIS: MRFOFR22G500674040, COLOR BLANCO, ASIGNADO AL ENCARGADO DE COMPRAS DE ESTE CONSEJO NACIONAL DE DROGAS. </t>
  </si>
  <si>
    <t>B1500000305</t>
  </si>
  <si>
    <t xml:space="preserve"> COMPRA E INSTALACION DE FAROL TRASERO Y REPARACION DE LAS PINTURAS DE LA COMPUERTA TRASERA, BUMPERS: TRASERO,  DELANTERO SUPERIOR Y DELANTERO INFERIOR, BONETE DE BUMPER, EXTENSIONES DE BUMPER, BRILLO GENERAL AL VEHICULO MARACA FORD, MODELO EXPEDITION, PLACA EG00414, CHASIS: 1FMJU1H56BEF16220, COLOR PLATEADO, ASIGNADO AL DESPACHO DEL PRESIDENTE DE ESTE CONSEJO NACIONAL DE DROGAS </t>
  </si>
  <si>
    <t>B1500001692</t>
  </si>
  <si>
    <t xml:space="preserve">COMPRA DE DOS (02) CENTTOS DE MESAS REDONDOS Y UN (01) CENTRO DE MESA RECTANGULAR, PARA LA CEREMONIA DE ENTREGA DE CERTIFICADOS A LOS PARTICIPANTES DE LOS CURSOS TALLERES: ROL DEL DIRIGENTE DEPORTIVO Y DEL DOCENTE EN LA PREVENCION DE DROGAS. </t>
  </si>
  <si>
    <t>FRC SUPLIDORES INDUSTRIALES, SRL</t>
  </si>
  <si>
    <t xml:space="preserve">COMPRA DE ARTICULOS DE LIMPIEZA Y DESECHABLES PARA EL ABASTECIMIENTO DEL ALMACEN DE ESTE CONSEJO NACIONAL DE DROGAS, PARA CUBRIR EL TRIMESTRE OCTUBRE-DICIEMBRE 2021. </t>
  </si>
  <si>
    <t>2.3.3.2.01/2.3.5.5.01/2.3.6.3.01/2.3.9.1.01</t>
  </si>
  <si>
    <t>B1500000385</t>
  </si>
  <si>
    <t>IMPRESOS TRES TINTAS, SRL</t>
  </si>
  <si>
    <t xml:space="preserve">CONFECCION  DE QUINIENTAS (500) TARJETAS DE REPRESENTACION INSTITUCIONAL, A SER UTILIZADAS POR EL ENCARGADO DEL DEPARTAMENTO DE RECURSOS HUMANOS DE ESTE CONSEJO NACIONAL DE DROGAS. </t>
  </si>
  <si>
    <t>FOOD SOLUTIONS IMPORT AND EXPORT PHETROSKY, SRL</t>
  </si>
  <si>
    <t>COMPRA DE INSUMOS CORRESPONDIENTE  AL  MES DE SEPTIEMBRE 2021, PARA SER UTILIZADOS EN LOS ALMUERZOS DIRIGIDOS A LOS ENCARGDOS Y DIRECTORES DE ESTE CONSEJO NACIONAL DE DROGAS.</t>
  </si>
  <si>
    <t xml:space="preserve">COMPRA DE CERTIFICADO DE SEGURIDAD SSL-TSS PARA PROTECCION SITIO WEB, PARA SER INSTALADO EN EL PORTAL INSTITUCIONAL, DE ESTE CONSEJO NACIONAL DE DROGAS. </t>
  </si>
  <si>
    <t>2.6.8.3.01</t>
  </si>
  <si>
    <t>2.3.3.2.01</t>
  </si>
  <si>
    <t>2.3.6.3.01</t>
  </si>
  <si>
    <t>2.3.9.1.01</t>
  </si>
  <si>
    <t xml:space="preserve">Nota: A  la  fecha  de  corte  de   esta  relación  de  cuentas  por  pagar  existen  órdenes  de  pagos   (libramientos  Y  Cheques)   generadas  por  un  monto  de RD$1,473,648.39  las  cuales  se  encuentran </t>
  </si>
  <si>
    <t xml:space="preserve"> en  diversas  etapas  del  proceso y que deben permanecer en esta relación hasta tanto concluya el pago, es decir que el monto de  las  cuentas por  pagar aun sin procesar ascienden a RD$2,140,227</t>
  </si>
  <si>
    <t xml:space="preserve">Fecha: 07 Octubre 2021 </t>
  </si>
  <si>
    <t>PAGADA CK. 79200 D/F 05/10/2021</t>
  </si>
  <si>
    <t>PAGADA CK. 79197 D/F 04/10/2021</t>
  </si>
  <si>
    <t>PAGADA CK.79196 D/F 04/10/2021</t>
  </si>
  <si>
    <t>PAGADA CK.79195 D/F 04/10/2021</t>
  </si>
  <si>
    <t>B1500108101</t>
  </si>
  <si>
    <t>B1500108110</t>
  </si>
  <si>
    <t>POR SERVICIOS TELEFÓNICOS LINEAS FIJAS  CORRESPONDIENTE AL MES DE SEPTIEMBRE 2021.</t>
  </si>
  <si>
    <t>POR SERVICIOS TELEFÓNICOS FLOTAS CORRESPONDIENTE AL MES DE SEPTIEMBRE 2021.</t>
  </si>
  <si>
    <t>B1500244003</t>
  </si>
  <si>
    <t>B1500247162</t>
  </si>
  <si>
    <t>SERVICIO DE ENERGÍA ELÉCTRICA  CAINNACSP, PERIODO 13/08/2021 - 13/09/2021</t>
  </si>
  <si>
    <t>SERVICIO DE ENERGÍA ELÉCTRICA  BARAHONA NUEVO LOCAL, CONTRATO NO. 7038853,  PERIODO  02/08/2021 - 02/09/2021</t>
  </si>
  <si>
    <t>INTEGRACION, PREVENCION Y SALUD</t>
  </si>
  <si>
    <t>"Sumando Voluntades por el Bienestar Ciudadano"</t>
  </si>
  <si>
    <t>RETENCIÓN DE IMPUESTOS  (ISR) A PERSONAL CONTRATADO TEMPORAL  PAGADO CON RECURSOS PROPIOS, CORRESPONDIENTE A LOS MESES DE: FEBRERO A SEPTIEMBRE 2021</t>
  </si>
  <si>
    <t>RETENCIÓN INAVI-VIDA  A PERSONAL CONTRATADO TEMPORAL  PAGADO CON RECURSOS PROPIOS, CORRESPONDIENTE A LOS MESES DE: FEBRERO A SEPTIEMBRE 2021</t>
  </si>
  <si>
    <t xml:space="preserve">Fecha: 08 Octubre 2021 </t>
  </si>
  <si>
    <t xml:space="preserve">Nota: A  la  fecha  de  corte  de   esta  relación  de  cuentas  por  pagar  existen  órdenes  de  pagos   (libramientos  Y  Cheques)   generadas  por  un  monto  de RD$1,712,539.39  las  cuales  se  encuentran </t>
  </si>
  <si>
    <t xml:space="preserve"> en  diversas  etapas  del  proceso y que deben permanecer en esta relación hasta tanto concluya el pago, es decir que el monto de  las  cuentas por  pagar aun sin procesar ascienden a RD$1,1134,903.37</t>
  </si>
  <si>
    <t>LICDA. YADELKIS DURAN,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</si>
</sst>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dd/mm/yyyy;@"/>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b/>
      <sz val="11"/>
      <color indexed="8"/>
      <name val="Calibri"/>
      <family val="2"/>
    </font>
    <font>
      <b/>
      <sz val="8"/>
      <color theme="1"/>
      <name val="Calibri"/>
      <family val="2"/>
      <scheme val="minor"/>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sz val="10"/>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1"/>
      <color theme="1"/>
      <name val="Arial Black"/>
      <family val="2"/>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11"/>
      <color rgb="FFFF0000"/>
      <name val="Calibri"/>
      <family val="2"/>
      <scheme val="minor"/>
    </font>
    <font>
      <b/>
      <sz val="11"/>
      <color rgb="FF7030A0"/>
      <name val="Calibri"/>
      <family val="2"/>
      <scheme val="minor"/>
    </font>
    <font>
      <b/>
      <sz val="9"/>
      <color rgb="FFFF0000"/>
      <name val="Calibri"/>
      <family val="2"/>
      <scheme val="minor"/>
    </font>
    <font>
      <b/>
      <sz val="6"/>
      <color rgb="FF002060"/>
      <name val="Calibri"/>
      <family val="2"/>
      <scheme val="minor"/>
    </font>
    <font>
      <b/>
      <sz val="26"/>
      <color rgb="FFFF0000"/>
      <name val="Calibri"/>
      <family val="2"/>
      <scheme val="minor"/>
    </font>
    <font>
      <b/>
      <sz val="20"/>
      <color rgb="FF0000FF"/>
      <name val="Calibri"/>
      <family val="2"/>
      <scheme val="minor"/>
    </font>
    <font>
      <b/>
      <sz val="20"/>
      <color rgb="FF002060"/>
      <name val="Calibri"/>
      <family val="2"/>
      <scheme val="minor"/>
    </font>
    <font>
      <b/>
      <sz val="12"/>
      <color rgb="FFFF0000"/>
      <name val="Arial"/>
      <family val="2"/>
    </font>
    <font>
      <b/>
      <sz val="6"/>
      <name val="Calibri"/>
      <family val="2"/>
      <scheme val="minor"/>
    </font>
    <font>
      <b/>
      <sz val="14"/>
      <color indexed="8"/>
      <name val="Arial"/>
      <family val="2"/>
    </font>
    <font>
      <sz val="8"/>
      <color theme="1"/>
      <name val="Calibri"/>
      <family val="2"/>
    </font>
    <font>
      <b/>
      <sz val="9"/>
      <name val="Calibri"/>
      <family val="2"/>
    </font>
    <font>
      <sz val="10"/>
      <color rgb="FFFF0000"/>
      <name val="Calibri"/>
      <family val="2"/>
    </font>
    <font>
      <sz val="8"/>
      <color rgb="FFFF0000"/>
      <name val="Calibri"/>
      <family val="2"/>
    </font>
    <font>
      <b/>
      <sz val="12"/>
      <color rgb="FFFF0000"/>
      <name val="Calibri"/>
      <family val="2"/>
    </font>
    <font>
      <b/>
      <sz val="9"/>
      <color rgb="FFFF0000"/>
      <name val="Calibri"/>
      <family val="2"/>
    </font>
    <font>
      <b/>
      <sz val="6"/>
      <color rgb="FF0000FF"/>
      <name val="Calibri"/>
      <family val="2"/>
      <scheme val="minor"/>
    </font>
    <font>
      <b/>
      <sz val="12"/>
      <color rgb="FFF43A47"/>
      <name val="Arial"/>
      <family val="2"/>
    </font>
    <font>
      <b/>
      <sz val="7"/>
      <color rgb="FFF43A47"/>
      <name val="Calibri"/>
      <family val="2"/>
      <scheme val="minor"/>
    </font>
    <font>
      <sz val="8"/>
      <color rgb="FFFF0000"/>
      <name val="Calibri"/>
      <family val="2"/>
      <scheme val="minor"/>
    </font>
    <font>
      <b/>
      <sz val="7"/>
      <color theme="7" tint="-0.499984740745262"/>
      <name val="Calibri"/>
      <family val="2"/>
      <scheme val="minor"/>
    </font>
    <font>
      <b/>
      <sz val="7"/>
      <color theme="9" tint="-0.499984740745262"/>
      <name val="Calibri"/>
      <family val="2"/>
      <scheme val="minor"/>
    </font>
    <font>
      <sz val="10"/>
      <color theme="1"/>
      <name val="Calibri"/>
      <family val="2"/>
      <scheme val="minor"/>
    </font>
    <font>
      <b/>
      <sz val="8"/>
      <color rgb="FF7030A0"/>
      <name val="Calibri"/>
      <family val="2"/>
      <scheme val="minor"/>
    </font>
    <font>
      <b/>
      <sz val="8"/>
      <color rgb="FFFF0000"/>
      <name val="Calibri"/>
      <family val="2"/>
      <scheme val="minor"/>
    </font>
    <font>
      <b/>
      <sz val="10"/>
      <color rgb="FFFF0000"/>
      <name val="Calibri"/>
      <family val="2"/>
      <scheme val="minor"/>
    </font>
    <font>
      <sz val="11"/>
      <color rgb="FFF43A47"/>
      <name val="Calibri"/>
      <family val="2"/>
      <scheme val="minor"/>
    </font>
    <font>
      <b/>
      <sz val="11"/>
      <name val="Calibri"/>
      <family val="2"/>
      <scheme val="minor"/>
    </font>
    <font>
      <b/>
      <sz val="7"/>
      <color theme="5" tint="-0.499984740745262"/>
      <name val="Calibri"/>
      <family val="2"/>
      <scheme val="minor"/>
    </font>
    <font>
      <b/>
      <sz val="7"/>
      <color rgb="FF7030A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4" tint="0.3999755851924192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Font="0" applyFill="0" applyBorder="0" applyAlignment="0" applyProtection="0"/>
  </cellStyleXfs>
  <cellXfs count="591">
    <xf numFmtId="0" fontId="0" fillId="0" borderId="0" xfId="0"/>
    <xf numFmtId="0" fontId="4" fillId="2" borderId="1" xfId="0" applyFont="1" applyFill="1" applyBorder="1" applyAlignment="1">
      <alignment horizontal="center"/>
    </xf>
    <xf numFmtId="0" fontId="5" fillId="2" borderId="1" xfId="0" applyFont="1" applyFill="1" applyBorder="1" applyAlignment="1">
      <alignment horizontal="center" wrapText="1"/>
    </xf>
    <xf numFmtId="0" fontId="5" fillId="2" borderId="2" xfId="0" applyFont="1" applyFill="1" applyBorder="1" applyAlignment="1">
      <alignment horizontal="center"/>
    </xf>
    <xf numFmtId="0" fontId="4" fillId="2" borderId="3" xfId="0" applyFont="1" applyFill="1" applyBorder="1" applyAlignment="1">
      <alignment horizontal="center"/>
    </xf>
    <xf numFmtId="0" fontId="5" fillId="2" borderId="3" xfId="0" applyFont="1" applyFill="1" applyBorder="1" applyAlignment="1">
      <alignment horizontal="center"/>
    </xf>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6" fillId="0" borderId="0" xfId="0" applyFont="1" applyAlignment="1"/>
    <xf numFmtId="0" fontId="17" fillId="0" borderId="0" xfId="0" applyFont="1" applyAlignment="1"/>
    <xf numFmtId="0" fontId="16" fillId="4" borderId="0" xfId="0" applyFont="1" applyFill="1" applyAlignment="1"/>
    <xf numFmtId="0" fontId="18" fillId="0" borderId="0" xfId="0" applyFont="1" applyAlignment="1"/>
    <xf numFmtId="0" fontId="17" fillId="4" borderId="0" xfId="0" applyFont="1" applyFill="1" applyAlignment="1"/>
    <xf numFmtId="0" fontId="4" fillId="2" borderId="18" xfId="0" applyFont="1" applyFill="1" applyBorder="1" applyAlignment="1">
      <alignment wrapText="1"/>
    </xf>
    <xf numFmtId="0" fontId="4" fillId="2" borderId="16" xfId="0" applyFont="1" applyFill="1" applyBorder="1" applyAlignment="1">
      <alignment horizontal="center" vertical="center" wrapText="1"/>
    </xf>
    <xf numFmtId="0" fontId="2" fillId="0" borderId="0" xfId="0" applyFont="1"/>
    <xf numFmtId="0" fontId="21" fillId="0" borderId="0" xfId="0" applyFont="1" applyAlignment="1"/>
    <xf numFmtId="0" fontId="19" fillId="0" borderId="0" xfId="0" applyFont="1" applyAlignment="1"/>
    <xf numFmtId="0" fontId="22" fillId="0" borderId="0" xfId="0" applyFont="1"/>
    <xf numFmtId="0" fontId="16" fillId="0" borderId="6" xfId="0" applyFont="1" applyBorder="1" applyAlignment="1">
      <alignment horizontal="center" wrapText="1"/>
    </xf>
    <xf numFmtId="0" fontId="16" fillId="0" borderId="8" xfId="0" applyFont="1" applyBorder="1" applyAlignment="1">
      <alignment horizontal="center" wrapText="1"/>
    </xf>
    <xf numFmtId="0" fontId="17" fillId="0" borderId="0" xfId="0" applyFont="1"/>
    <xf numFmtId="0" fontId="0" fillId="4" borderId="0" xfId="0" applyFill="1" applyBorder="1"/>
    <xf numFmtId="0" fontId="5" fillId="2" borderId="3" xfId="0" applyFont="1" applyFill="1" applyBorder="1" applyAlignment="1">
      <alignment horizontal="center" wrapText="1"/>
    </xf>
    <xf numFmtId="0" fontId="24" fillId="4" borderId="0" xfId="0" applyFont="1" applyFill="1" applyAlignment="1">
      <alignment horizontal="right" vertical="center"/>
    </xf>
    <xf numFmtId="165" fontId="13" fillId="4" borderId="14" xfId="0" applyNumberFormat="1"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3" fillId="4" borderId="14" xfId="0" applyFont="1" applyFill="1" applyBorder="1" applyAlignment="1">
      <alignment horizontal="center" vertical="center"/>
    </xf>
    <xf numFmtId="4" fontId="8" fillId="4" borderId="12" xfId="0" applyNumberFormat="1" applyFont="1" applyFill="1" applyBorder="1"/>
    <xf numFmtId="0" fontId="8" fillId="4" borderId="14" xfId="0" applyFont="1" applyFill="1" applyBorder="1" applyAlignment="1">
      <alignment horizontal="center" vertical="top"/>
    </xf>
    <xf numFmtId="0" fontId="8" fillId="4" borderId="0" xfId="0" applyFont="1" applyFill="1" applyBorder="1" applyAlignment="1">
      <alignment horizontal="center" vertical="top"/>
    </xf>
    <xf numFmtId="4" fontId="8" fillId="4" borderId="14" xfId="0" applyNumberFormat="1" applyFont="1" applyFill="1" applyBorder="1" applyAlignment="1">
      <alignment vertical="top"/>
    </xf>
    <xf numFmtId="0" fontId="10" fillId="4" borderId="0" xfId="0" applyFont="1" applyFill="1" applyBorder="1" applyAlignment="1"/>
    <xf numFmtId="0" fontId="13" fillId="4" borderId="0" xfId="0" applyFont="1" applyFill="1" applyBorder="1" applyAlignment="1"/>
    <xf numFmtId="4" fontId="12" fillId="4" borderId="0" xfId="0" applyNumberFormat="1" applyFont="1" applyFill="1" applyBorder="1" applyAlignment="1">
      <alignment horizontal="right"/>
    </xf>
    <xf numFmtId="0" fontId="13" fillId="4" borderId="0" xfId="0" applyFont="1" applyFill="1" applyBorder="1" applyAlignment="1">
      <alignment horizontal="center"/>
    </xf>
    <xf numFmtId="0" fontId="13" fillId="4" borderId="0" xfId="0" applyFont="1" applyFill="1" applyBorder="1" applyAlignment="1">
      <alignment horizontal="center" vertical="center"/>
    </xf>
    <xf numFmtId="0" fontId="16" fillId="4" borderId="0" xfId="0" applyFont="1" applyFill="1" applyBorder="1" applyAlignment="1">
      <alignment horizontal="center"/>
    </xf>
    <xf numFmtId="0" fontId="16" fillId="4" borderId="0" xfId="0" applyFont="1" applyFill="1" applyBorder="1" applyAlignment="1">
      <alignment horizontal="center" wrapText="1"/>
    </xf>
    <xf numFmtId="0" fontId="17" fillId="4" borderId="0" xfId="0" applyFont="1" applyFill="1" applyBorder="1"/>
    <xf numFmtId="4" fontId="2" fillId="4" borderId="0" xfId="0" applyNumberFormat="1" applyFont="1" applyFill="1" applyBorder="1"/>
    <xf numFmtId="0" fontId="26" fillId="0" borderId="0" xfId="0" applyFont="1" applyAlignment="1"/>
    <xf numFmtId="0" fontId="27" fillId="0" borderId="0" xfId="0" applyFont="1" applyAlignment="1"/>
    <xf numFmtId="0" fontId="4" fillId="2" borderId="17" xfId="0" applyFont="1" applyFill="1" applyBorder="1" applyAlignment="1">
      <alignment horizontal="center" vertical="top" wrapText="1"/>
    </xf>
    <xf numFmtId="165" fontId="10" fillId="4" borderId="15" xfId="0" applyNumberFormat="1" applyFont="1" applyFill="1" applyBorder="1" applyAlignment="1">
      <alignment horizontal="center" vertical="center"/>
    </xf>
    <xf numFmtId="0" fontId="10" fillId="4" borderId="15" xfId="0" applyFont="1" applyFill="1" applyBorder="1" applyAlignment="1">
      <alignment horizontal="center" vertical="center" wrapText="1"/>
    </xf>
    <xf numFmtId="0" fontId="9" fillId="4" borderId="15"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top"/>
    </xf>
    <xf numFmtId="4" fontId="8" fillId="4" borderId="15" xfId="0" applyNumberFormat="1" applyFont="1" applyFill="1" applyBorder="1" applyAlignment="1">
      <alignment vertical="top"/>
    </xf>
    <xf numFmtId="0" fontId="29" fillId="4" borderId="0" xfId="0" applyFont="1" applyFill="1"/>
    <xf numFmtId="0" fontId="30" fillId="4" borderId="0" xfId="0" applyFont="1" applyFill="1"/>
    <xf numFmtId="165" fontId="10" fillId="4" borderId="0" xfId="0" applyNumberFormat="1" applyFont="1" applyFill="1" applyBorder="1" applyAlignment="1">
      <alignment horizontal="left"/>
    </xf>
    <xf numFmtId="49" fontId="17" fillId="4" borderId="4" xfId="0" applyNumberFormat="1" applyFont="1" applyFill="1" applyBorder="1" applyAlignment="1">
      <alignment horizontal="center" vertical="center"/>
    </xf>
    <xf numFmtId="0" fontId="6" fillId="2" borderId="27" xfId="0" applyFont="1" applyFill="1" applyBorder="1" applyAlignment="1">
      <alignment horizontal="center" wrapText="1"/>
    </xf>
    <xf numFmtId="0" fontId="4" fillId="2" borderId="3" xfId="0" applyFont="1" applyFill="1" applyBorder="1" applyAlignment="1">
      <alignment horizontal="center" vertical="center"/>
    </xf>
    <xf numFmtId="0" fontId="7" fillId="2" borderId="28" xfId="0" applyFont="1" applyFill="1" applyBorder="1" applyAlignment="1">
      <alignment horizontal="center"/>
    </xf>
    <xf numFmtId="0" fontId="16" fillId="0" borderId="6" xfId="0" applyFont="1" applyBorder="1" applyAlignment="1">
      <alignment horizontal="center" vertical="center" wrapText="1"/>
    </xf>
    <xf numFmtId="0" fontId="9" fillId="4" borderId="0" xfId="0" applyFont="1" applyFill="1" applyBorder="1" applyAlignment="1">
      <alignment horizontal="left" vertical="center"/>
    </xf>
    <xf numFmtId="49" fontId="17" fillId="4" borderId="0" xfId="0" applyNumberFormat="1" applyFont="1" applyFill="1" applyBorder="1" applyAlignment="1">
      <alignment horizontal="center" vertical="center"/>
    </xf>
    <xf numFmtId="0" fontId="17" fillId="4" borderId="0" xfId="0" applyFont="1" applyFill="1" applyBorder="1" applyAlignment="1">
      <alignment horizontal="center" vertical="center" wrapText="1"/>
    </xf>
    <xf numFmtId="4" fontId="12" fillId="4" borderId="4" xfId="0" applyNumberFormat="1" applyFont="1" applyFill="1" applyBorder="1" applyAlignment="1">
      <alignment horizontal="right" vertical="center"/>
    </xf>
    <xf numFmtId="0" fontId="14" fillId="3" borderId="21" xfId="0" applyFont="1" applyFill="1" applyBorder="1" applyAlignment="1">
      <alignment vertical="center"/>
    </xf>
    <xf numFmtId="0" fontId="14" fillId="3" borderId="20" xfId="0" applyFont="1" applyFill="1" applyBorder="1" applyAlignment="1">
      <alignment horizontal="left" vertical="center"/>
    </xf>
    <xf numFmtId="0" fontId="14" fillId="3" borderId="20" xfId="0" applyFont="1" applyFill="1" applyBorder="1" applyAlignment="1">
      <alignment vertical="center"/>
    </xf>
    <xf numFmtId="4" fontId="20" fillId="3" borderId="20" xfId="2" applyNumberFormat="1" applyFont="1" applyFill="1" applyBorder="1" applyAlignment="1">
      <alignment horizontal="right" vertical="center"/>
    </xf>
    <xf numFmtId="14" fontId="15" fillId="3" borderId="22" xfId="0" applyNumberFormat="1" applyFont="1" applyFill="1" applyBorder="1" applyAlignment="1">
      <alignment horizontal="center" vertical="center"/>
    </xf>
    <xf numFmtId="164" fontId="2" fillId="2" borderId="10" xfId="1" applyFont="1" applyFill="1" applyBorder="1" applyAlignment="1">
      <alignment vertical="center"/>
    </xf>
    <xf numFmtId="0" fontId="16" fillId="0" borderId="13" xfId="0" applyFont="1" applyBorder="1" applyAlignment="1">
      <alignment horizontal="center" wrapText="1"/>
    </xf>
    <xf numFmtId="0" fontId="0" fillId="0" borderId="0" xfId="0" applyBorder="1"/>
    <xf numFmtId="0" fontId="17" fillId="0" borderId="0" xfId="0" applyFont="1" applyBorder="1"/>
    <xf numFmtId="0" fontId="24" fillId="4" borderId="0" xfId="0" applyFont="1" applyFill="1" applyBorder="1" applyAlignment="1">
      <alignment horizontal="right" vertical="center"/>
    </xf>
    <xf numFmtId="4" fontId="20" fillId="4" borderId="0" xfId="2" applyNumberFormat="1" applyFont="1" applyFill="1" applyBorder="1" applyAlignment="1">
      <alignment horizontal="right" vertical="center"/>
    </xf>
    <xf numFmtId="0" fontId="14" fillId="4" borderId="0" xfId="0" applyFont="1" applyFill="1" applyBorder="1" applyAlignment="1">
      <alignment vertical="center"/>
    </xf>
    <xf numFmtId="0" fontId="14" fillId="4" borderId="0" xfId="0" applyFont="1" applyFill="1" applyBorder="1" applyAlignment="1">
      <alignment horizontal="left" vertical="center"/>
    </xf>
    <xf numFmtId="14" fontId="15" fillId="4" borderId="0" xfId="0" applyNumberFormat="1" applyFont="1" applyFill="1" applyBorder="1" applyAlignment="1">
      <alignment horizontal="center" vertical="center"/>
    </xf>
    <xf numFmtId="0" fontId="0" fillId="4" borderId="0" xfId="0" applyFill="1" applyBorder="1" applyAlignment="1"/>
    <xf numFmtId="164" fontId="2" fillId="4" borderId="0" xfId="1" applyFont="1" applyFill="1" applyBorder="1" applyAlignment="1">
      <alignment vertical="center"/>
    </xf>
    <xf numFmtId="0" fontId="8" fillId="4" borderId="0" xfId="0" applyFont="1" applyFill="1" applyAlignment="1"/>
    <xf numFmtId="0" fontId="0" fillId="4" borderId="0" xfId="0" applyFill="1" applyAlignment="1"/>
    <xf numFmtId="0" fontId="19" fillId="4" borderId="0" xfId="0" applyFont="1" applyFill="1" applyAlignment="1"/>
    <xf numFmtId="0" fontId="21" fillId="4" borderId="0" xfId="0" applyFont="1" applyFill="1" applyAlignment="1"/>
    <xf numFmtId="49" fontId="16" fillId="0" borderId="19" xfId="0" applyNumberFormat="1" applyFont="1" applyBorder="1" applyAlignment="1">
      <alignment horizontal="center" vertical="center"/>
    </xf>
    <xf numFmtId="0" fontId="16" fillId="0" borderId="29" xfId="0" applyFont="1" applyBorder="1" applyAlignment="1">
      <alignment horizontal="center" wrapText="1"/>
    </xf>
    <xf numFmtId="0" fontId="8" fillId="4" borderId="4" xfId="0" applyFont="1" applyFill="1" applyBorder="1" applyAlignment="1">
      <alignment horizontal="center" vertical="center"/>
    </xf>
    <xf numFmtId="164" fontId="33" fillId="4" borderId="0" xfId="1" applyFont="1" applyFill="1" applyBorder="1" applyAlignment="1"/>
    <xf numFmtId="164" fontId="34" fillId="4" borderId="0" xfId="1" applyFont="1" applyFill="1" applyBorder="1" applyAlignment="1"/>
    <xf numFmtId="0" fontId="35" fillId="0" borderId="0" xfId="0" applyFont="1" applyAlignment="1"/>
    <xf numFmtId="49" fontId="16" fillId="0" borderId="11" xfId="0" applyNumberFormat="1" applyFont="1" applyBorder="1" applyAlignment="1">
      <alignment horizontal="center" vertical="center"/>
    </xf>
    <xf numFmtId="0" fontId="12" fillId="4" borderId="6" xfId="0" applyFont="1" applyFill="1" applyBorder="1" applyAlignment="1">
      <alignment horizontal="left" vertical="center"/>
    </xf>
    <xf numFmtId="0" fontId="13" fillId="4" borderId="6" xfId="0" applyFont="1" applyFill="1" applyBorder="1" applyAlignment="1">
      <alignment horizontal="center" vertical="center"/>
    </xf>
    <xf numFmtId="0" fontId="10" fillId="4" borderId="6" xfId="0" applyFont="1" applyFill="1" applyBorder="1" applyAlignment="1">
      <alignment vertical="center"/>
    </xf>
    <xf numFmtId="0" fontId="23" fillId="0" borderId="14" xfId="0" applyFont="1" applyBorder="1" applyAlignment="1">
      <alignment horizontal="center"/>
    </xf>
    <xf numFmtId="0" fontId="23" fillId="0" borderId="0" xfId="0" applyFont="1" applyBorder="1" applyAlignment="1">
      <alignment horizontal="center"/>
    </xf>
    <xf numFmtId="165" fontId="10" fillId="3" borderId="33" xfId="0" applyNumberFormat="1" applyFont="1" applyFill="1" applyBorder="1" applyAlignment="1">
      <alignment horizontal="left"/>
    </xf>
    <xf numFmtId="0" fontId="13" fillId="3" borderId="34" xfId="0" applyFont="1" applyFill="1" applyBorder="1" applyAlignment="1">
      <alignment horizontal="left"/>
    </xf>
    <xf numFmtId="0" fontId="9" fillId="3" borderId="34" xfId="0" applyFont="1" applyFill="1" applyBorder="1" applyAlignment="1">
      <alignment horizontal="left"/>
    </xf>
    <xf numFmtId="0" fontId="12" fillId="3" borderId="34" xfId="0" applyFont="1" applyFill="1" applyBorder="1" applyAlignment="1">
      <alignment wrapText="1"/>
    </xf>
    <xf numFmtId="0" fontId="8" fillId="3" borderId="34" xfId="0" applyFont="1" applyFill="1" applyBorder="1" applyAlignment="1">
      <alignment horizontal="center"/>
    </xf>
    <xf numFmtId="4" fontId="20" fillId="3" borderId="34" xfId="2" applyNumberFormat="1" applyFont="1" applyFill="1" applyBorder="1" applyAlignment="1">
      <alignment horizontal="right" vertical="center"/>
    </xf>
    <xf numFmtId="165" fontId="9" fillId="3" borderId="35" xfId="0" applyNumberFormat="1" applyFont="1" applyFill="1" applyBorder="1" applyAlignment="1">
      <alignment horizontal="center"/>
    </xf>
    <xf numFmtId="165" fontId="17" fillId="4" borderId="4" xfId="0" applyNumberFormat="1" applyFont="1" applyFill="1" applyBorder="1" applyAlignment="1">
      <alignment horizontal="center" vertical="center"/>
    </xf>
    <xf numFmtId="4" fontId="8" fillId="4" borderId="4" xfId="0" applyNumberFormat="1" applyFont="1" applyFill="1" applyBorder="1" applyAlignment="1">
      <alignment vertical="top"/>
    </xf>
    <xf numFmtId="0" fontId="8" fillId="4" borderId="23" xfId="0" applyFont="1" applyFill="1" applyBorder="1" applyAlignment="1">
      <alignment horizontal="center" vertical="top"/>
    </xf>
    <xf numFmtId="0" fontId="13" fillId="4" borderId="4" xfId="0" applyFont="1" applyFill="1" applyBorder="1" applyAlignment="1">
      <alignment horizontal="left" vertical="center"/>
    </xf>
    <xf numFmtId="0" fontId="9" fillId="4" borderId="4" xfId="0" applyFont="1" applyFill="1" applyBorder="1" applyAlignment="1">
      <alignment horizontal="left" vertical="center"/>
    </xf>
    <xf numFmtId="49" fontId="17" fillId="4" borderId="9" xfId="0" applyNumberFormat="1" applyFont="1" applyFill="1" applyBorder="1" applyAlignment="1">
      <alignment horizontal="center" vertical="center"/>
    </xf>
    <xf numFmtId="165" fontId="17" fillId="4" borderId="9" xfId="0" applyNumberFormat="1" applyFont="1" applyFill="1" applyBorder="1" applyAlignment="1">
      <alignment horizontal="center" vertical="center"/>
    </xf>
    <xf numFmtId="0" fontId="37" fillId="4" borderId="0" xfId="0" applyFont="1" applyFill="1" applyBorder="1" applyAlignment="1">
      <alignment horizontal="left" vertical="center" wrapText="1"/>
    </xf>
    <xf numFmtId="164" fontId="0" fillId="4" borderId="0" xfId="1" applyFont="1" applyFill="1"/>
    <xf numFmtId="0" fontId="13" fillId="4" borderId="9" xfId="0" applyFont="1" applyFill="1" applyBorder="1" applyAlignment="1">
      <alignment horizontal="left" vertical="center" wrapText="1"/>
    </xf>
    <xf numFmtId="0" fontId="12" fillId="4" borderId="4" xfId="0" applyFont="1" applyFill="1" applyBorder="1" applyAlignment="1">
      <alignment vertical="center" wrapText="1"/>
    </xf>
    <xf numFmtId="165" fontId="10" fillId="4" borderId="36" xfId="0" applyNumberFormat="1" applyFont="1" applyFill="1" applyBorder="1" applyAlignment="1">
      <alignment horizontal="left" vertical="center"/>
    </xf>
    <xf numFmtId="165" fontId="9" fillId="4" borderId="5" xfId="0" applyNumberFormat="1" applyFont="1" applyFill="1" applyBorder="1" applyAlignment="1">
      <alignment horizontal="center"/>
    </xf>
    <xf numFmtId="0" fontId="16" fillId="0" borderId="37" xfId="0" applyFont="1" applyBorder="1" applyAlignment="1">
      <alignment horizontal="center" wrapText="1"/>
    </xf>
    <xf numFmtId="4" fontId="12" fillId="4" borderId="23" xfId="0" applyNumberFormat="1" applyFont="1" applyFill="1" applyBorder="1" applyAlignment="1">
      <alignment horizontal="right" vertical="center"/>
    </xf>
    <xf numFmtId="0" fontId="13" fillId="4" borderId="9" xfId="0" applyFont="1" applyFill="1" applyBorder="1" applyAlignment="1">
      <alignment horizontal="center" vertical="center"/>
    </xf>
    <xf numFmtId="0" fontId="9" fillId="4" borderId="23" xfId="0" applyFont="1" applyFill="1" applyBorder="1" applyAlignment="1">
      <alignment horizontal="left" vertical="center"/>
    </xf>
    <xf numFmtId="0" fontId="16" fillId="0" borderId="25" xfId="0" applyFont="1" applyBorder="1" applyAlignment="1">
      <alignment horizontal="center" wrapText="1"/>
    </xf>
    <xf numFmtId="0" fontId="25"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9" xfId="0" applyFont="1" applyFill="1" applyBorder="1" applyAlignment="1">
      <alignment horizontal="center"/>
    </xf>
    <xf numFmtId="0" fontId="5" fillId="2" borderId="9" xfId="0" applyFont="1" applyFill="1" applyBorder="1" applyAlignment="1">
      <alignment horizontal="center" wrapText="1"/>
    </xf>
    <xf numFmtId="0" fontId="5" fillId="2" borderId="9" xfId="0" applyFont="1" applyFill="1" applyBorder="1" applyAlignment="1">
      <alignment horizontal="center"/>
    </xf>
    <xf numFmtId="0" fontId="6" fillId="2" borderId="4" xfId="0" applyFont="1" applyFill="1" applyBorder="1" applyAlignment="1">
      <alignment horizontal="center" wrapText="1"/>
    </xf>
    <xf numFmtId="0" fontId="4" fillId="2" borderId="25" xfId="0" applyFont="1" applyFill="1" applyBorder="1" applyAlignment="1">
      <alignment wrapText="1"/>
    </xf>
    <xf numFmtId="0" fontId="4" fillId="2" borderId="4" xfId="0" applyFont="1" applyFill="1" applyBorder="1" applyAlignment="1">
      <alignment horizontal="center"/>
    </xf>
    <xf numFmtId="0" fontId="5" fillId="2" borderId="4" xfId="0" applyFont="1" applyFill="1" applyBorder="1" applyAlignment="1">
      <alignment horizontal="center"/>
    </xf>
    <xf numFmtId="0" fontId="5" fillId="2" borderId="4" xfId="0" applyFont="1" applyFill="1" applyBorder="1" applyAlignment="1">
      <alignment horizontal="center" wrapText="1"/>
    </xf>
    <xf numFmtId="0" fontId="7" fillId="2" borderId="4" xfId="0" applyFont="1" applyFill="1" applyBorder="1" applyAlignment="1">
      <alignment horizontal="center"/>
    </xf>
    <xf numFmtId="165" fontId="8" fillId="0" borderId="4" xfId="0" applyNumberFormat="1" applyFont="1" applyFill="1" applyBorder="1" applyAlignment="1">
      <alignment horizontal="left"/>
    </xf>
    <xf numFmtId="0" fontId="8" fillId="0" borderId="25" xfId="0" applyFont="1" applyFill="1" applyBorder="1" applyAlignment="1"/>
    <xf numFmtId="0" fontId="8" fillId="0" borderId="4" xfId="0" applyFont="1" applyFill="1" applyBorder="1" applyAlignment="1"/>
    <xf numFmtId="0" fontId="8" fillId="4" borderId="4" xfId="0" applyFont="1" applyFill="1" applyBorder="1" applyAlignment="1"/>
    <xf numFmtId="0" fontId="8" fillId="0" borderId="4" xfId="0" applyFont="1" applyFill="1" applyBorder="1" applyAlignment="1">
      <alignment horizontal="center"/>
    </xf>
    <xf numFmtId="164" fontId="8" fillId="0" borderId="4" xfId="1" applyFont="1" applyFill="1" applyBorder="1" applyAlignment="1">
      <alignment horizontal="right"/>
    </xf>
    <xf numFmtId="165" fontId="8" fillId="0" borderId="6" xfId="0" applyNumberFormat="1" applyFont="1" applyFill="1" applyBorder="1" applyAlignment="1">
      <alignment horizontal="left"/>
    </xf>
    <xf numFmtId="0" fontId="8" fillId="0" borderId="38" xfId="0" applyFont="1" applyFill="1" applyBorder="1" applyAlignment="1"/>
    <xf numFmtId="0" fontId="8" fillId="0" borderId="6" xfId="0" applyFont="1" applyFill="1" applyBorder="1" applyAlignment="1"/>
    <xf numFmtId="0" fontId="8" fillId="4" borderId="6" xfId="0" applyFont="1" applyFill="1" applyBorder="1" applyAlignment="1"/>
    <xf numFmtId="0" fontId="8" fillId="0" borderId="6" xfId="0" applyFont="1" applyFill="1" applyBorder="1" applyAlignment="1">
      <alignment horizontal="center"/>
    </xf>
    <xf numFmtId="164" fontId="8" fillId="0" borderId="6" xfId="1" applyFont="1" applyFill="1" applyBorder="1" applyAlignment="1">
      <alignment horizontal="right"/>
    </xf>
    <xf numFmtId="4" fontId="8" fillId="0" borderId="6" xfId="0" applyNumberFormat="1" applyFont="1" applyFill="1" applyBorder="1" applyAlignment="1">
      <alignment horizontal="center"/>
    </xf>
    <xf numFmtId="0" fontId="5" fillId="3" borderId="6" xfId="0" applyFont="1" applyFill="1" applyBorder="1" applyAlignment="1">
      <alignment horizontal="center"/>
    </xf>
    <xf numFmtId="0" fontId="5" fillId="3" borderId="38" xfId="0" applyFont="1" applyFill="1" applyBorder="1" applyAlignment="1">
      <alignment horizontal="center"/>
    </xf>
    <xf numFmtId="164" fontId="20" fillId="3" borderId="6" xfId="0" applyNumberFormat="1" applyFont="1" applyFill="1" applyBorder="1" applyAlignment="1">
      <alignment horizontal="center"/>
    </xf>
    <xf numFmtId="164" fontId="8" fillId="3" borderId="6" xfId="0" applyNumberFormat="1" applyFont="1" applyFill="1" applyBorder="1" applyAlignment="1"/>
    <xf numFmtId="165" fontId="9" fillId="0" borderId="6" xfId="0" applyNumberFormat="1" applyFont="1" applyFill="1" applyBorder="1" applyAlignment="1">
      <alignment horizontal="left"/>
    </xf>
    <xf numFmtId="0" fontId="10" fillId="0" borderId="38" xfId="0" applyFont="1" applyFill="1" applyBorder="1" applyAlignment="1"/>
    <xf numFmtId="0" fontId="9" fillId="0" borderId="6" xfId="0" applyFont="1" applyFill="1" applyBorder="1" applyAlignment="1"/>
    <xf numFmtId="0" fontId="9" fillId="4" borderId="6" xfId="0" applyFont="1" applyFill="1" applyBorder="1" applyAlignment="1">
      <alignment horizontal="center"/>
    </xf>
    <xf numFmtId="4" fontId="9" fillId="0" borderId="6" xfId="2" applyNumberFormat="1" applyFont="1" applyFill="1" applyBorder="1" applyAlignment="1">
      <alignment horizontal="right"/>
    </xf>
    <xf numFmtId="14" fontId="12" fillId="0" borderId="6" xfId="0" applyNumberFormat="1" applyFont="1" applyFill="1" applyBorder="1" applyAlignment="1">
      <alignment horizontal="center"/>
    </xf>
    <xf numFmtId="4" fontId="9" fillId="4" borderId="6" xfId="2" applyNumberFormat="1" applyFont="1" applyFill="1" applyBorder="1" applyAlignment="1">
      <alignment horizontal="right"/>
    </xf>
    <xf numFmtId="0" fontId="9" fillId="0" borderId="6" xfId="0" applyFont="1" applyFill="1" applyBorder="1" applyAlignment="1">
      <alignment horizontal="center"/>
    </xf>
    <xf numFmtId="0" fontId="9" fillId="0" borderId="6" xfId="0" applyFont="1" applyFill="1" applyBorder="1" applyAlignment="1">
      <alignment horizontal="left"/>
    </xf>
    <xf numFmtId="4" fontId="9" fillId="4" borderId="6" xfId="0" applyNumberFormat="1" applyFont="1" applyFill="1" applyBorder="1" applyAlignment="1">
      <alignment horizontal="right"/>
    </xf>
    <xf numFmtId="14" fontId="9" fillId="0" borderId="6" xfId="0" applyNumberFormat="1" applyFont="1" applyFill="1" applyBorder="1" applyAlignment="1">
      <alignment horizontal="center"/>
    </xf>
    <xf numFmtId="0" fontId="9" fillId="4" borderId="6" xfId="0" applyFont="1" applyFill="1" applyBorder="1" applyAlignment="1"/>
    <xf numFmtId="0" fontId="9" fillId="4" borderId="6" xfId="0" applyFont="1" applyFill="1" applyBorder="1" applyAlignment="1">
      <alignment horizontal="left"/>
    </xf>
    <xf numFmtId="4" fontId="8" fillId="4" borderId="6" xfId="0" applyNumberFormat="1" applyFont="1" applyFill="1" applyBorder="1" applyAlignment="1"/>
    <xf numFmtId="14" fontId="8" fillId="0" borderId="6" xfId="0" applyNumberFormat="1" applyFont="1" applyFill="1" applyBorder="1" applyAlignment="1">
      <alignment horizontal="center"/>
    </xf>
    <xf numFmtId="14" fontId="9" fillId="3" borderId="6" xfId="0" applyNumberFormat="1" applyFont="1" applyFill="1" applyBorder="1" applyAlignment="1">
      <alignment horizontal="left"/>
    </xf>
    <xf numFmtId="0" fontId="10" fillId="3" borderId="38" xfId="0" applyFont="1" applyFill="1" applyBorder="1" applyAlignment="1"/>
    <xf numFmtId="0" fontId="9" fillId="3" borderId="6" xfId="0" applyFont="1" applyFill="1" applyBorder="1" applyAlignment="1"/>
    <xf numFmtId="0" fontId="9" fillId="3" borderId="6" xfId="0" applyFont="1" applyFill="1" applyBorder="1" applyAlignment="1">
      <alignment horizontal="center"/>
    </xf>
    <xf numFmtId="4" fontId="20" fillId="3" borderId="6" xfId="2" applyNumberFormat="1" applyFont="1" applyFill="1" applyBorder="1" applyAlignment="1">
      <alignment horizontal="right"/>
    </xf>
    <xf numFmtId="4" fontId="5" fillId="3" borderId="6" xfId="2" applyNumberFormat="1" applyFont="1" applyFill="1" applyBorder="1" applyAlignment="1">
      <alignment horizontal="right"/>
    </xf>
    <xf numFmtId="165" fontId="9" fillId="4" borderId="6" xfId="0" applyNumberFormat="1" applyFont="1" applyFill="1" applyBorder="1" applyAlignment="1">
      <alignment horizontal="left"/>
    </xf>
    <xf numFmtId="0" fontId="10" fillId="4" borderId="38" xfId="0" applyFont="1" applyFill="1" applyBorder="1" applyAlignment="1"/>
    <xf numFmtId="165" fontId="9" fillId="0" borderId="6" xfId="0" applyNumberFormat="1" applyFont="1" applyFill="1" applyBorder="1" applyAlignment="1">
      <alignment horizontal="center"/>
    </xf>
    <xf numFmtId="0" fontId="9" fillId="4" borderId="6" xfId="0" applyFont="1" applyFill="1" applyBorder="1" applyAlignment="1">
      <alignment wrapText="1"/>
    </xf>
    <xf numFmtId="0" fontId="12" fillId="0" borderId="6" xfId="0" applyFont="1" applyFill="1" applyBorder="1" applyAlignment="1">
      <alignment horizontal="left"/>
    </xf>
    <xf numFmtId="0" fontId="12" fillId="4" borderId="6" xfId="0" applyFont="1" applyFill="1" applyBorder="1" applyAlignment="1">
      <alignment horizontal="center"/>
    </xf>
    <xf numFmtId="165" fontId="12" fillId="0" borderId="6" xfId="0" applyNumberFormat="1" applyFont="1" applyFill="1" applyBorder="1" applyAlignment="1">
      <alignment horizontal="center"/>
    </xf>
    <xf numFmtId="0" fontId="9" fillId="3" borderId="38" xfId="0" applyFont="1" applyFill="1" applyBorder="1" applyAlignment="1">
      <alignment horizontal="left"/>
    </xf>
    <xf numFmtId="165" fontId="39" fillId="4" borderId="6" xfId="0" applyNumberFormat="1" applyFont="1" applyFill="1" applyBorder="1" applyAlignment="1">
      <alignment horizontal="left"/>
    </xf>
    <xf numFmtId="0" fontId="8" fillId="4" borderId="38" xfId="0" applyFont="1" applyFill="1" applyBorder="1" applyAlignment="1"/>
    <xf numFmtId="0" fontId="39" fillId="4" borderId="6" xfId="0" applyFont="1" applyFill="1" applyBorder="1" applyAlignment="1"/>
    <xf numFmtId="0" fontId="8" fillId="4" borderId="6" xfId="0" applyFont="1" applyFill="1" applyBorder="1" applyAlignment="1">
      <alignment horizontal="center"/>
    </xf>
    <xf numFmtId="4" fontId="39" fillId="4" borderId="6" xfId="2" applyNumberFormat="1" applyFont="1" applyFill="1" applyBorder="1" applyAlignment="1">
      <alignment horizontal="right"/>
    </xf>
    <xf numFmtId="4" fontId="39" fillId="4" borderId="6" xfId="2" applyNumberFormat="1" applyFont="1" applyFill="1" applyBorder="1" applyAlignment="1">
      <alignment horizontal="center"/>
    </xf>
    <xf numFmtId="0" fontId="9" fillId="4" borderId="38" xfId="0" applyFont="1" applyFill="1" applyBorder="1" applyAlignment="1">
      <alignment horizontal="left"/>
    </xf>
    <xf numFmtId="14" fontId="12" fillId="4" borderId="6" xfId="0" applyNumberFormat="1" applyFont="1" applyFill="1" applyBorder="1" applyAlignment="1">
      <alignment horizontal="center"/>
    </xf>
    <xf numFmtId="165" fontId="13" fillId="4" borderId="6" xfId="0" applyNumberFormat="1" applyFont="1" applyFill="1" applyBorder="1" applyAlignment="1">
      <alignment horizontal="left"/>
    </xf>
    <xf numFmtId="0" fontId="13" fillId="4" borderId="38" xfId="0" applyFont="1" applyFill="1" applyBorder="1" applyAlignment="1"/>
    <xf numFmtId="0" fontId="13" fillId="4" borderId="6" xfId="0" applyFont="1" applyFill="1" applyBorder="1" applyAlignment="1"/>
    <xf numFmtId="0" fontId="12" fillId="4" borderId="6" xfId="0" applyFont="1" applyFill="1" applyBorder="1" applyAlignment="1">
      <alignment horizontal="left" wrapText="1"/>
    </xf>
    <xf numFmtId="4" fontId="12" fillId="4" borderId="6" xfId="0" applyNumberFormat="1" applyFont="1" applyFill="1" applyBorder="1" applyAlignment="1">
      <alignment horizontal="right"/>
    </xf>
    <xf numFmtId="0" fontId="13" fillId="4" borderId="6" xfId="0" applyFont="1" applyFill="1" applyBorder="1" applyAlignment="1">
      <alignment horizontal="center"/>
    </xf>
    <xf numFmtId="4" fontId="9" fillId="4" borderId="6" xfId="2" applyNumberFormat="1" applyFont="1" applyFill="1" applyBorder="1" applyAlignment="1">
      <alignment horizontal="center"/>
    </xf>
    <xf numFmtId="165" fontId="9" fillId="4" borderId="6" xfId="0" applyNumberFormat="1" applyFont="1" applyFill="1" applyBorder="1" applyAlignment="1">
      <alignment horizontal="center"/>
    </xf>
    <xf numFmtId="165" fontId="9" fillId="4" borderId="9" xfId="0" applyNumberFormat="1" applyFont="1" applyFill="1" applyBorder="1" applyAlignment="1">
      <alignment horizontal="left"/>
    </xf>
    <xf numFmtId="0" fontId="10" fillId="4" borderId="29" xfId="0" applyFont="1" applyFill="1" applyBorder="1" applyAlignment="1"/>
    <xf numFmtId="0" fontId="9" fillId="4" borderId="9" xfId="0" applyFont="1" applyFill="1" applyBorder="1" applyAlignment="1">
      <alignment horizontal="left"/>
    </xf>
    <xf numFmtId="0" fontId="9" fillId="4" borderId="9" xfId="0" applyFont="1" applyFill="1" applyBorder="1" applyAlignment="1">
      <alignment wrapText="1"/>
    </xf>
    <xf numFmtId="0" fontId="9" fillId="4" borderId="9" xfId="0" applyFont="1" applyFill="1" applyBorder="1" applyAlignment="1">
      <alignment horizontal="center"/>
    </xf>
    <xf numFmtId="4" fontId="9" fillId="4" borderId="9" xfId="2" applyNumberFormat="1" applyFont="1" applyFill="1" applyBorder="1" applyAlignment="1">
      <alignment horizontal="right"/>
    </xf>
    <xf numFmtId="14" fontId="9" fillId="4" borderId="9" xfId="0" applyNumberFormat="1" applyFont="1" applyFill="1" applyBorder="1" applyAlignment="1">
      <alignment horizontal="center"/>
    </xf>
    <xf numFmtId="165" fontId="9" fillId="3" borderId="8" xfId="0" applyNumberFormat="1" applyFont="1" applyFill="1" applyBorder="1" applyAlignment="1">
      <alignment horizontal="left"/>
    </xf>
    <xf numFmtId="0" fontId="13" fillId="3" borderId="37" xfId="0" applyFont="1" applyFill="1" applyBorder="1" applyAlignment="1"/>
    <xf numFmtId="0" fontId="12" fillId="3" borderId="37" xfId="0" applyFont="1" applyFill="1" applyBorder="1" applyAlignment="1">
      <alignment horizontal="left"/>
    </xf>
    <xf numFmtId="0" fontId="9" fillId="3" borderId="37" xfId="0" applyFont="1" applyFill="1" applyBorder="1" applyAlignment="1"/>
    <xf numFmtId="0" fontId="13" fillId="3" borderId="37" xfId="0" applyFont="1" applyFill="1" applyBorder="1" applyAlignment="1">
      <alignment horizontal="center"/>
    </xf>
    <xf numFmtId="4" fontId="40" fillId="3" borderId="37" xfId="0" applyNumberFormat="1" applyFont="1" applyFill="1" applyBorder="1" applyAlignment="1">
      <alignment horizontal="right"/>
    </xf>
    <xf numFmtId="4" fontId="9" fillId="3" borderId="38" xfId="0" applyNumberFormat="1" applyFont="1" applyFill="1" applyBorder="1" applyAlignment="1">
      <alignment horizontal="center"/>
    </xf>
    <xf numFmtId="165" fontId="9" fillId="4" borderId="4" xfId="0" applyNumberFormat="1" applyFont="1" applyFill="1" applyBorder="1" applyAlignment="1">
      <alignment horizontal="left"/>
    </xf>
    <xf numFmtId="0" fontId="9" fillId="4" borderId="25" xfId="0" applyFont="1" applyFill="1" applyBorder="1" applyAlignment="1">
      <alignment horizontal="left"/>
    </xf>
    <xf numFmtId="0" fontId="9" fillId="4" borderId="4" xfId="0" applyFont="1" applyFill="1" applyBorder="1" applyAlignment="1"/>
    <xf numFmtId="0" fontId="8" fillId="4" borderId="4" xfId="0" applyFont="1" applyFill="1" applyBorder="1" applyAlignment="1">
      <alignment horizontal="center"/>
    </xf>
    <xf numFmtId="4" fontId="9" fillId="4" borderId="4" xfId="2" applyNumberFormat="1" applyFont="1" applyFill="1" applyBorder="1" applyAlignment="1">
      <alignment horizontal="right"/>
    </xf>
    <xf numFmtId="14" fontId="12" fillId="4" borderId="4" xfId="0" applyNumberFormat="1" applyFont="1" applyFill="1" applyBorder="1" applyAlignment="1">
      <alignment horizontal="center"/>
    </xf>
    <xf numFmtId="0" fontId="13" fillId="4" borderId="29" xfId="0" applyFont="1" applyFill="1" applyBorder="1" applyAlignment="1"/>
    <xf numFmtId="0" fontId="12" fillId="4" borderId="9" xfId="0" applyFont="1" applyFill="1" applyBorder="1" applyAlignment="1">
      <alignment horizontal="left"/>
    </xf>
    <xf numFmtId="0" fontId="12" fillId="4" borderId="9" xfId="0" applyFont="1" applyFill="1" applyBorder="1" applyAlignment="1">
      <alignment wrapText="1"/>
    </xf>
    <xf numFmtId="0" fontId="12" fillId="4" borderId="9" xfId="0" applyFont="1" applyFill="1" applyBorder="1" applyAlignment="1">
      <alignment horizontal="center"/>
    </xf>
    <xf numFmtId="4" fontId="12" fillId="4" borderId="9" xfId="0" applyNumberFormat="1" applyFont="1" applyFill="1" applyBorder="1" applyAlignment="1">
      <alignment horizontal="right"/>
    </xf>
    <xf numFmtId="0" fontId="14" fillId="3" borderId="8" xfId="0" applyFont="1" applyFill="1" applyBorder="1" applyAlignment="1"/>
    <xf numFmtId="0" fontId="14" fillId="3" borderId="37" xfId="0" applyFont="1" applyFill="1" applyBorder="1" applyAlignment="1">
      <alignment horizontal="left"/>
    </xf>
    <xf numFmtId="0" fontId="14" fillId="3" borderId="37" xfId="0" applyFont="1" applyFill="1" applyBorder="1" applyAlignment="1"/>
    <xf numFmtId="4" fontId="20" fillId="3" borderId="37" xfId="2" applyNumberFormat="1" applyFont="1" applyFill="1" applyBorder="1" applyAlignment="1">
      <alignment horizontal="right"/>
    </xf>
    <xf numFmtId="165" fontId="13" fillId="4" borderId="6" xfId="0" applyNumberFormat="1" applyFont="1" applyFill="1" applyBorder="1" applyAlignment="1">
      <alignment horizontal="left" vertical="center"/>
    </xf>
    <xf numFmtId="0" fontId="10" fillId="4" borderId="6" xfId="0" applyFont="1" applyFill="1" applyBorder="1" applyAlignment="1">
      <alignment vertical="center" wrapText="1"/>
    </xf>
    <xf numFmtId="0" fontId="13" fillId="4" borderId="6" xfId="0" applyFont="1" applyFill="1" applyBorder="1" applyAlignment="1">
      <alignment vertical="center"/>
    </xf>
    <xf numFmtId="0" fontId="12" fillId="4" borderId="6" xfId="0" applyFont="1" applyFill="1" applyBorder="1" applyAlignment="1">
      <alignment horizontal="left" vertical="center" wrapText="1"/>
    </xf>
    <xf numFmtId="0" fontId="9" fillId="4" borderId="6" xfId="0" applyFont="1" applyFill="1" applyBorder="1" applyAlignment="1">
      <alignment horizontal="center" vertical="center"/>
    </xf>
    <xf numFmtId="4" fontId="9" fillId="4" borderId="6" xfId="2" applyNumberFormat="1" applyFont="1" applyFill="1" applyBorder="1" applyAlignment="1">
      <alignment horizontal="right" vertical="center"/>
    </xf>
    <xf numFmtId="4" fontId="9" fillId="4" borderId="6" xfId="0" applyNumberFormat="1" applyFont="1" applyFill="1" applyBorder="1" applyAlignment="1">
      <alignment horizontal="center"/>
    </xf>
    <xf numFmtId="4" fontId="20" fillId="3" borderId="23" xfId="2" applyNumberFormat="1" applyFont="1" applyFill="1" applyBorder="1" applyAlignment="1">
      <alignment horizontal="right"/>
    </xf>
    <xf numFmtId="14" fontId="15" fillId="3" borderId="38" xfId="0" applyNumberFormat="1" applyFont="1" applyFill="1" applyBorder="1" applyAlignment="1">
      <alignment horizontal="center"/>
    </xf>
    <xf numFmtId="0" fontId="41" fillId="4" borderId="0" xfId="0" applyFont="1" applyFill="1" applyBorder="1" applyAlignment="1"/>
    <xf numFmtId="0" fontId="41" fillId="4" borderId="0" xfId="0" applyFont="1" applyFill="1" applyBorder="1" applyAlignment="1">
      <alignment horizontal="left"/>
    </xf>
    <xf numFmtId="0" fontId="42" fillId="4" borderId="0" xfId="0" applyFont="1" applyFill="1" applyBorder="1" applyAlignment="1"/>
    <xf numFmtId="4" fontId="43" fillId="5" borderId="39" xfId="2" applyNumberFormat="1" applyFont="1" applyFill="1" applyBorder="1" applyAlignment="1">
      <alignment horizontal="right"/>
    </xf>
    <xf numFmtId="14" fontId="41" fillId="4" borderId="0" xfId="0" applyNumberFormat="1" applyFont="1" applyFill="1" applyBorder="1" applyAlignment="1">
      <alignment horizontal="center"/>
    </xf>
    <xf numFmtId="4" fontId="44" fillId="4" borderId="0" xfId="2" applyNumberFormat="1" applyFont="1" applyFill="1" applyBorder="1" applyAlignment="1">
      <alignment horizontal="right"/>
    </xf>
    <xf numFmtId="0" fontId="32" fillId="4" borderId="0" xfId="0" applyFont="1" applyFill="1" applyBorder="1" applyAlignment="1">
      <alignment horizontal="left" vertical="center" wrapText="1"/>
    </xf>
    <xf numFmtId="164" fontId="12" fillId="4" borderId="14" xfId="1" applyFont="1" applyFill="1" applyBorder="1" applyAlignment="1">
      <alignment horizontal="right" vertical="center"/>
    </xf>
    <xf numFmtId="0" fontId="8" fillId="4" borderId="0" xfId="0" applyFont="1" applyFill="1" applyAlignment="1">
      <alignment horizontal="center" vertical="center" wrapText="1"/>
    </xf>
    <xf numFmtId="165" fontId="13" fillId="4" borderId="24" xfId="0" applyNumberFormat="1" applyFont="1" applyFill="1" applyBorder="1" applyAlignment="1">
      <alignment horizontal="left" vertical="center"/>
    </xf>
    <xf numFmtId="164" fontId="12" fillId="4" borderId="6" xfId="1" applyFont="1" applyFill="1" applyBorder="1" applyAlignment="1">
      <alignment horizontal="right" vertical="center"/>
    </xf>
    <xf numFmtId="0" fontId="16" fillId="0" borderId="8" xfId="0" applyFont="1" applyBorder="1" applyAlignment="1">
      <alignment horizontal="center" vertical="center"/>
    </xf>
    <xf numFmtId="0" fontId="16" fillId="0" borderId="37" xfId="0" applyFont="1" applyBorder="1" applyAlignment="1">
      <alignment horizontal="center" vertical="center" wrapText="1"/>
    </xf>
    <xf numFmtId="164" fontId="13" fillId="4" borderId="4" xfId="1" applyFont="1" applyFill="1" applyBorder="1" applyAlignment="1">
      <alignment horizontal="center" vertical="center" wrapText="1"/>
    </xf>
    <xf numFmtId="4" fontId="23" fillId="5" borderId="4" xfId="0" applyNumberFormat="1" applyFont="1" applyFill="1" applyBorder="1"/>
    <xf numFmtId="4" fontId="28" fillId="6" borderId="39" xfId="0" applyNumberFormat="1" applyFont="1" applyFill="1" applyBorder="1" applyAlignment="1">
      <alignment horizontal="center" vertical="center" wrapText="1"/>
    </xf>
    <xf numFmtId="0" fontId="28" fillId="4" borderId="0" xfId="0" applyFont="1" applyFill="1" applyBorder="1" applyAlignment="1">
      <alignment horizontal="center" wrapText="1"/>
    </xf>
    <xf numFmtId="164" fontId="8" fillId="4" borderId="0" xfId="1" applyFont="1" applyFill="1" applyAlignment="1">
      <alignment horizontal="center" vertical="center" wrapText="1"/>
    </xf>
    <xf numFmtId="164" fontId="9" fillId="4" borderId="5" xfId="1" applyFont="1" applyFill="1" applyBorder="1" applyAlignment="1">
      <alignment horizontal="center" vertical="center"/>
    </xf>
    <xf numFmtId="164" fontId="12" fillId="4" borderId="9" xfId="1" applyFont="1" applyFill="1" applyBorder="1" applyAlignment="1">
      <alignment horizontal="right" vertical="center"/>
    </xf>
    <xf numFmtId="0" fontId="13" fillId="4" borderId="11" xfId="0" applyFont="1" applyFill="1" applyBorder="1" applyAlignment="1">
      <alignment horizontal="center" vertical="center"/>
    </xf>
    <xf numFmtId="164" fontId="13" fillId="4" borderId="4" xfId="1" applyFont="1" applyFill="1" applyBorder="1" applyAlignment="1">
      <alignment horizontal="left" vertical="center" wrapText="1"/>
    </xf>
    <xf numFmtId="164" fontId="12" fillId="4" borderId="4" xfId="1" applyFont="1" applyFill="1" applyBorder="1" applyAlignment="1">
      <alignment horizontal="right" vertical="center"/>
    </xf>
    <xf numFmtId="0" fontId="10" fillId="4" borderId="11" xfId="0" applyFont="1" applyFill="1" applyBorder="1" applyAlignment="1">
      <alignment vertical="center"/>
    </xf>
    <xf numFmtId="164" fontId="13" fillId="4" borderId="15" xfId="1" applyFont="1" applyFill="1" applyBorder="1" applyAlignment="1">
      <alignment horizontal="left" vertical="center" wrapText="1"/>
    </xf>
    <xf numFmtId="164" fontId="12" fillId="4" borderId="15" xfId="1" applyFont="1" applyFill="1" applyBorder="1" applyAlignment="1">
      <alignment horizontal="right" vertical="center"/>
    </xf>
    <xf numFmtId="164" fontId="28" fillId="6" borderId="39" xfId="0" applyNumberFormat="1" applyFont="1" applyFill="1" applyBorder="1"/>
    <xf numFmtId="0" fontId="23" fillId="0" borderId="13" xfId="0" applyFont="1" applyBorder="1" applyAlignment="1">
      <alignment horizontal="center"/>
    </xf>
    <xf numFmtId="0" fontId="16" fillId="0" borderId="38" xfId="0" applyFont="1" applyBorder="1" applyAlignment="1">
      <alignment horizontal="center" wrapText="1"/>
    </xf>
    <xf numFmtId="0" fontId="23" fillId="0" borderId="19" xfId="0" applyFont="1" applyBorder="1" applyAlignment="1">
      <alignment horizontal="center"/>
    </xf>
    <xf numFmtId="0" fontId="23" fillId="0" borderId="29" xfId="0" applyFont="1" applyBorder="1" applyAlignment="1">
      <alignment horizontal="center"/>
    </xf>
    <xf numFmtId="0" fontId="2" fillId="0" borderId="0" xfId="0" applyFont="1" applyAlignment="1">
      <alignment horizontal="center"/>
    </xf>
    <xf numFmtId="0" fontId="2" fillId="4" borderId="0" xfId="0" applyFont="1" applyFill="1" applyBorder="1" applyAlignment="1">
      <alignment horizontal="left"/>
    </xf>
    <xf numFmtId="165" fontId="13" fillId="4" borderId="21" xfId="0" applyNumberFormat="1" applyFont="1" applyFill="1" applyBorder="1" applyAlignment="1">
      <alignment horizontal="left" vertical="center"/>
    </xf>
    <xf numFmtId="0" fontId="13" fillId="4" borderId="3" xfId="0" applyFont="1" applyFill="1" applyBorder="1" applyAlignment="1">
      <alignment horizontal="left" vertical="center"/>
    </xf>
    <xf numFmtId="0" fontId="9" fillId="4" borderId="3" xfId="0" applyFont="1" applyFill="1" applyBorder="1" applyAlignment="1">
      <alignment horizontal="left" vertical="center"/>
    </xf>
    <xf numFmtId="0" fontId="12" fillId="4" borderId="3" xfId="0" applyFont="1" applyFill="1" applyBorder="1" applyAlignment="1">
      <alignment vertical="center" wrapText="1"/>
    </xf>
    <xf numFmtId="0" fontId="8" fillId="4" borderId="3" xfId="0" applyFont="1" applyFill="1" applyBorder="1" applyAlignment="1">
      <alignment horizontal="center" vertical="center"/>
    </xf>
    <xf numFmtId="164" fontId="12" fillId="4" borderId="30" xfId="1" applyFont="1" applyFill="1" applyBorder="1" applyAlignment="1">
      <alignment horizontal="right" vertical="center"/>
    </xf>
    <xf numFmtId="165" fontId="9" fillId="4" borderId="28" xfId="0" applyNumberFormat="1" applyFont="1" applyFill="1" applyBorder="1" applyAlignment="1">
      <alignment horizontal="center"/>
    </xf>
    <xf numFmtId="0" fontId="29" fillId="0" borderId="0" xfId="0" applyFont="1" applyAlignment="1"/>
    <xf numFmtId="0" fontId="31" fillId="0" borderId="0" xfId="0" applyFont="1" applyBorder="1" applyAlignment="1">
      <alignment horizontal="center" vertical="center"/>
    </xf>
    <xf numFmtId="4" fontId="12" fillId="4" borderId="0" xfId="0" applyNumberFormat="1" applyFont="1" applyFill="1" applyBorder="1" applyAlignment="1">
      <alignment horizontal="right" vertical="center"/>
    </xf>
    <xf numFmtId="164" fontId="2" fillId="0" borderId="0" xfId="1" applyFont="1"/>
    <xf numFmtId="165" fontId="13" fillId="4" borderId="4" xfId="0" applyNumberFormat="1" applyFont="1" applyFill="1" applyBorder="1" applyAlignment="1">
      <alignment horizontal="left" vertical="center"/>
    </xf>
    <xf numFmtId="165" fontId="13" fillId="4" borderId="4" xfId="0" applyNumberFormat="1" applyFont="1" applyFill="1" applyBorder="1" applyAlignment="1">
      <alignment horizontal="left" vertical="center" wrapText="1"/>
    </xf>
    <xf numFmtId="164" fontId="13" fillId="4" borderId="6" xfId="1" applyFont="1" applyFill="1" applyBorder="1" applyAlignment="1">
      <alignment horizontal="left" vertical="center" wrapText="1"/>
    </xf>
    <xf numFmtId="4" fontId="23" fillId="4" borderId="0" xfId="0" applyNumberFormat="1" applyFont="1" applyFill="1" applyBorder="1" applyAlignment="1">
      <alignment horizontal="right"/>
    </xf>
    <xf numFmtId="165" fontId="13" fillId="4" borderId="40" xfId="0" applyNumberFormat="1" applyFont="1" applyFill="1" applyBorder="1" applyAlignment="1">
      <alignment horizontal="left" vertical="center"/>
    </xf>
    <xf numFmtId="164" fontId="9" fillId="4" borderId="7" xfId="1" applyFont="1" applyFill="1" applyBorder="1" applyAlignment="1">
      <alignment horizontal="center" vertical="center"/>
    </xf>
    <xf numFmtId="0" fontId="8" fillId="0" borderId="12" xfId="0" applyFont="1" applyBorder="1" applyAlignment="1">
      <alignment horizontal="center"/>
    </xf>
    <xf numFmtId="0" fontId="7" fillId="0" borderId="12" xfId="0" applyFont="1" applyBorder="1" applyAlignment="1">
      <alignment horizontal="center"/>
    </xf>
    <xf numFmtId="0" fontId="7" fillId="0" borderId="9" xfId="0" applyFont="1" applyBorder="1" applyAlignment="1">
      <alignment horizontal="center"/>
    </xf>
    <xf numFmtId="0" fontId="47" fillId="4" borderId="0" xfId="0" applyFont="1" applyFill="1" applyBorder="1" applyAlignment="1">
      <alignment horizontal="left" vertical="center" wrapText="1"/>
    </xf>
    <xf numFmtId="165" fontId="17" fillId="4" borderId="12" xfId="0" applyNumberFormat="1" applyFont="1" applyFill="1" applyBorder="1" applyAlignment="1">
      <alignment horizontal="center" vertical="center"/>
    </xf>
    <xf numFmtId="49" fontId="16" fillId="0" borderId="14" xfId="0" applyNumberFormat="1" applyFont="1" applyBorder="1" applyAlignment="1">
      <alignment horizontal="center" vertical="center"/>
    </xf>
    <xf numFmtId="0" fontId="9" fillId="4" borderId="25" xfId="0" applyFont="1" applyFill="1" applyBorder="1" applyAlignment="1">
      <alignment horizontal="left" vertical="center"/>
    </xf>
    <xf numFmtId="0" fontId="23" fillId="4" borderId="12" xfId="0" applyFont="1" applyFill="1" applyBorder="1" applyAlignment="1">
      <alignment horizontal="center"/>
    </xf>
    <xf numFmtId="0" fontId="23" fillId="4" borderId="0" xfId="0" applyFont="1" applyFill="1" applyBorder="1" applyAlignment="1">
      <alignment horizontal="center"/>
    </xf>
    <xf numFmtId="0" fontId="23" fillId="4" borderId="4" xfId="0" applyFont="1" applyFill="1" applyBorder="1" applyAlignment="1">
      <alignment horizontal="center"/>
    </xf>
    <xf numFmtId="0" fontId="23" fillId="4" borderId="15" xfId="0" applyFont="1" applyFill="1" applyBorder="1" applyAlignment="1">
      <alignment horizontal="center"/>
    </xf>
    <xf numFmtId="0" fontId="23" fillId="4" borderId="25" xfId="0" applyFont="1" applyFill="1" applyBorder="1" applyAlignment="1">
      <alignment horizontal="center"/>
    </xf>
    <xf numFmtId="49" fontId="7" fillId="0" borderId="15" xfId="0" applyNumberFormat="1" applyFont="1" applyBorder="1" applyAlignment="1">
      <alignment horizontal="center" vertical="center" wrapText="1"/>
    </xf>
    <xf numFmtId="0" fontId="9" fillId="4" borderId="15" xfId="0" applyFont="1" applyFill="1" applyBorder="1" applyAlignment="1">
      <alignment horizontal="left" vertical="center" wrapText="1"/>
    </xf>
    <xf numFmtId="164" fontId="13" fillId="4" borderId="15" xfId="1" applyFont="1" applyFill="1" applyBorder="1" applyAlignment="1">
      <alignment horizontal="center" vertical="center" wrapText="1"/>
    </xf>
    <xf numFmtId="49" fontId="8" fillId="4" borderId="15" xfId="0" applyNumberFormat="1" applyFont="1" applyFill="1" applyBorder="1" applyAlignment="1">
      <alignment horizontal="center" vertical="center" wrapText="1"/>
    </xf>
    <xf numFmtId="49" fontId="8" fillId="4" borderId="15" xfId="0" applyNumberFormat="1" applyFont="1" applyFill="1" applyBorder="1" applyAlignment="1">
      <alignment horizontal="center" vertical="center"/>
    </xf>
    <xf numFmtId="164" fontId="2" fillId="6" borderId="6" xfId="0" applyNumberFormat="1" applyFont="1" applyFill="1" applyBorder="1"/>
    <xf numFmtId="4" fontId="8" fillId="4" borderId="0" xfId="0" applyNumberFormat="1" applyFont="1" applyFill="1" applyBorder="1"/>
    <xf numFmtId="165" fontId="13" fillId="4" borderId="19" xfId="0" applyNumberFormat="1" applyFont="1" applyFill="1" applyBorder="1" applyAlignment="1">
      <alignment horizontal="left" vertical="center"/>
    </xf>
    <xf numFmtId="165" fontId="13" fillId="4" borderId="11" xfId="0" applyNumberFormat="1" applyFont="1" applyFill="1" applyBorder="1" applyAlignment="1">
      <alignment horizontal="center" vertical="center"/>
    </xf>
    <xf numFmtId="165" fontId="13" fillId="4" borderId="15" xfId="0" applyNumberFormat="1" applyFont="1" applyFill="1" applyBorder="1" applyAlignment="1">
      <alignment horizontal="left" vertical="center"/>
    </xf>
    <xf numFmtId="0" fontId="12" fillId="4" borderId="9" xfId="0" applyFont="1" applyFill="1" applyBorder="1" applyAlignment="1">
      <alignment vertical="center" wrapText="1"/>
    </xf>
    <xf numFmtId="0" fontId="10" fillId="4" borderId="14" xfId="0" applyFont="1" applyFill="1" applyBorder="1" applyAlignment="1">
      <alignment vertical="center"/>
    </xf>
    <xf numFmtId="0" fontId="13" fillId="4" borderId="12" xfId="0" applyFont="1" applyFill="1" applyBorder="1" applyAlignment="1">
      <alignment horizontal="left" vertical="center" wrapText="1"/>
    </xf>
    <xf numFmtId="164" fontId="8" fillId="4" borderId="0" xfId="1" applyFont="1" applyFill="1" applyAlignment="1">
      <alignment horizontal="center" vertical="center" wrapText="1"/>
    </xf>
    <xf numFmtId="164" fontId="29" fillId="4" borderId="0" xfId="1" applyFont="1" applyFill="1" applyAlignment="1">
      <alignment horizontal="left" vertical="center"/>
    </xf>
    <xf numFmtId="164" fontId="13" fillId="4" borderId="12" xfId="1" applyFont="1" applyFill="1" applyBorder="1" applyAlignment="1">
      <alignment horizontal="center" vertical="center" wrapText="1"/>
    </xf>
    <xf numFmtId="165" fontId="17" fillId="4" borderId="12" xfId="0" applyNumberFormat="1" applyFont="1" applyFill="1" applyBorder="1" applyAlignment="1">
      <alignment horizontal="center" vertical="center"/>
    </xf>
    <xf numFmtId="0" fontId="13" fillId="4" borderId="4" xfId="0" applyFont="1" applyFill="1" applyBorder="1" applyAlignment="1">
      <alignment horizontal="center" vertical="center"/>
    </xf>
    <xf numFmtId="0" fontId="9" fillId="4" borderId="6" xfId="0" applyFont="1" applyFill="1" applyBorder="1" applyAlignment="1">
      <alignment vertical="center" wrapText="1"/>
    </xf>
    <xf numFmtId="0" fontId="16" fillId="0" borderId="12" xfId="0" applyFont="1" applyBorder="1" applyAlignment="1">
      <alignment horizontal="center" wrapText="1"/>
    </xf>
    <xf numFmtId="0" fontId="10" fillId="4" borderId="12" xfId="0" applyFont="1" applyFill="1" applyBorder="1" applyAlignment="1">
      <alignment vertical="center"/>
    </xf>
    <xf numFmtId="49" fontId="8" fillId="4" borderId="13" xfId="0" applyNumberFormat="1" applyFont="1" applyFill="1" applyBorder="1" applyAlignment="1">
      <alignment horizontal="center"/>
    </xf>
    <xf numFmtId="0" fontId="23" fillId="0" borderId="14" xfId="0" applyFont="1" applyBorder="1" applyAlignment="1">
      <alignment horizontal="center" vertical="center"/>
    </xf>
    <xf numFmtId="0" fontId="13" fillId="4" borderId="9" xfId="0" applyFont="1" applyFill="1" applyBorder="1" applyAlignment="1">
      <alignment horizontal="left" vertical="center"/>
    </xf>
    <xf numFmtId="49" fontId="17" fillId="4" borderId="12" xfId="0" applyNumberFormat="1" applyFont="1" applyFill="1" applyBorder="1" applyAlignment="1">
      <alignment horizontal="center" vertical="center"/>
    </xf>
    <xf numFmtId="164" fontId="13" fillId="4" borderId="12" xfId="1" applyFont="1" applyFill="1" applyBorder="1" applyAlignment="1">
      <alignment horizontal="left" vertical="center" wrapText="1"/>
    </xf>
    <xf numFmtId="164" fontId="12" fillId="4" borderId="11" xfId="1" applyFont="1" applyFill="1" applyBorder="1" applyAlignment="1">
      <alignment horizontal="right" vertical="center"/>
    </xf>
    <xf numFmtId="164" fontId="12" fillId="4" borderId="0" xfId="1" applyFont="1" applyFill="1" applyBorder="1" applyAlignment="1">
      <alignment horizontal="right" vertical="center"/>
    </xf>
    <xf numFmtId="0" fontId="12" fillId="4" borderId="14" xfId="0" applyFont="1" applyFill="1" applyBorder="1" applyAlignment="1">
      <alignment vertical="center"/>
    </xf>
    <xf numFmtId="0" fontId="12" fillId="4" borderId="9" xfId="0" applyFont="1" applyFill="1" applyBorder="1" applyAlignment="1">
      <alignment horizontal="left" vertical="center" wrapText="1"/>
    </xf>
    <xf numFmtId="0" fontId="13" fillId="4" borderId="14" xfId="0" applyFont="1" applyFill="1" applyBorder="1" applyAlignment="1">
      <alignment horizontal="left" vertical="center"/>
    </xf>
    <xf numFmtId="0" fontId="8" fillId="0" borderId="4" xfId="0" applyFont="1" applyBorder="1" applyAlignment="1">
      <alignment horizontal="center"/>
    </xf>
    <xf numFmtId="49" fontId="8" fillId="4" borderId="25" xfId="0" applyNumberFormat="1" applyFont="1" applyFill="1" applyBorder="1" applyAlignment="1">
      <alignment horizontal="center" vertical="center"/>
    </xf>
    <xf numFmtId="0" fontId="13" fillId="4" borderId="25" xfId="0" applyFont="1" applyFill="1" applyBorder="1" applyAlignment="1">
      <alignment vertical="center"/>
    </xf>
    <xf numFmtId="0" fontId="50" fillId="4" borderId="0" xfId="0" applyFont="1" applyFill="1" applyBorder="1" applyAlignment="1">
      <alignment horizontal="left" vertical="center" wrapText="1"/>
    </xf>
    <xf numFmtId="165" fontId="10" fillId="4" borderId="26" xfId="0" applyNumberFormat="1" applyFont="1" applyFill="1" applyBorder="1" applyAlignment="1">
      <alignment horizontal="left" vertical="center"/>
    </xf>
    <xf numFmtId="0" fontId="9" fillId="4" borderId="6" xfId="0" applyFont="1" applyFill="1" applyBorder="1" applyAlignment="1">
      <alignment vertical="center"/>
    </xf>
    <xf numFmtId="4" fontId="12" fillId="4" borderId="6" xfId="0" applyNumberFormat="1" applyFont="1" applyFill="1" applyBorder="1" applyAlignment="1">
      <alignment horizontal="right" vertical="center"/>
    </xf>
    <xf numFmtId="165" fontId="9" fillId="4" borderId="7" xfId="0" applyNumberFormat="1" applyFont="1" applyFill="1" applyBorder="1" applyAlignment="1">
      <alignment horizontal="center" vertical="center"/>
    </xf>
    <xf numFmtId="165" fontId="10" fillId="4" borderId="32" xfId="0" applyNumberFormat="1" applyFont="1" applyFill="1" applyBorder="1" applyAlignment="1">
      <alignment horizontal="left" vertical="center"/>
    </xf>
    <xf numFmtId="0" fontId="13" fillId="4" borderId="30" xfId="0" applyFont="1" applyFill="1" applyBorder="1" applyAlignment="1">
      <alignment horizontal="left" vertical="center" wrapText="1"/>
    </xf>
    <xf numFmtId="0" fontId="9" fillId="4" borderId="30" xfId="0" applyFont="1" applyFill="1" applyBorder="1" applyAlignment="1">
      <alignment vertical="center"/>
    </xf>
    <xf numFmtId="0" fontId="12" fillId="4" borderId="30" xfId="0" applyFont="1" applyFill="1" applyBorder="1" applyAlignment="1">
      <alignment vertical="center" wrapText="1"/>
    </xf>
    <xf numFmtId="0" fontId="13" fillId="4" borderId="30" xfId="0" applyFont="1" applyFill="1" applyBorder="1" applyAlignment="1">
      <alignment horizontal="center" vertical="center"/>
    </xf>
    <xf numFmtId="4" fontId="12" fillId="4" borderId="30" xfId="0" applyNumberFormat="1" applyFont="1" applyFill="1" applyBorder="1" applyAlignment="1">
      <alignment horizontal="right" vertical="center"/>
    </xf>
    <xf numFmtId="165" fontId="9" fillId="4" borderId="31" xfId="0" applyNumberFormat="1" applyFont="1" applyFill="1" applyBorder="1" applyAlignment="1">
      <alignment horizontal="center" vertical="center"/>
    </xf>
    <xf numFmtId="164" fontId="13" fillId="7" borderId="6" xfId="1"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4" xfId="0" applyFont="1" applyFill="1" applyBorder="1" applyAlignment="1">
      <alignment vertical="center" wrapText="1"/>
    </xf>
    <xf numFmtId="164" fontId="13" fillId="7" borderId="4" xfId="1" applyFont="1" applyFill="1" applyBorder="1" applyAlignment="1">
      <alignment horizontal="center" vertical="center" wrapText="1"/>
    </xf>
    <xf numFmtId="164" fontId="12" fillId="7" borderId="9" xfId="1" applyFont="1" applyFill="1" applyBorder="1" applyAlignment="1">
      <alignment horizontal="right" vertical="center"/>
    </xf>
    <xf numFmtId="0" fontId="0" fillId="7" borderId="0" xfId="0" applyFill="1"/>
    <xf numFmtId="164" fontId="48" fillId="4" borderId="0" xfId="1" applyFont="1" applyFill="1" applyAlignment="1">
      <alignment horizontal="left" vertical="center" wrapText="1"/>
    </xf>
    <xf numFmtId="0" fontId="50" fillId="4" borderId="0" xfId="0" applyFont="1" applyFill="1" applyBorder="1" applyAlignment="1">
      <alignment horizontal="left" vertical="center" wrapText="1"/>
    </xf>
    <xf numFmtId="0" fontId="30" fillId="4" borderId="0" xfId="0" applyFont="1" applyFill="1" applyAlignment="1">
      <alignment horizontal="left" vertical="center"/>
    </xf>
    <xf numFmtId="0" fontId="55" fillId="0" borderId="0" xfId="0" applyFont="1" applyAlignment="1">
      <alignment horizontal="left" vertical="center"/>
    </xf>
    <xf numFmtId="165" fontId="17" fillId="4" borderId="12" xfId="0" applyNumberFormat="1" applyFont="1" applyFill="1" applyBorder="1" applyAlignment="1">
      <alignment horizontal="center" vertical="center"/>
    </xf>
    <xf numFmtId="164" fontId="48" fillId="4" borderId="0" xfId="1" applyFont="1" applyFill="1" applyAlignment="1">
      <alignment horizontal="left" vertical="center" wrapText="1"/>
    </xf>
    <xf numFmtId="164" fontId="13" fillId="4" borderId="12" xfId="1"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0" xfId="0" applyFont="1" applyFill="1" applyBorder="1" applyAlignment="1">
      <alignment vertical="center"/>
    </xf>
    <xf numFmtId="0" fontId="13" fillId="4" borderId="4" xfId="0" applyFont="1" applyFill="1" applyBorder="1" applyAlignment="1">
      <alignment horizontal="left" vertical="center" wrapText="1"/>
    </xf>
    <xf numFmtId="4" fontId="12" fillId="4" borderId="15" xfId="0" applyNumberFormat="1" applyFont="1" applyFill="1" applyBorder="1" applyAlignment="1">
      <alignment horizontal="right" vertical="center"/>
    </xf>
    <xf numFmtId="0" fontId="12" fillId="4" borderId="15" xfId="0" applyFont="1" applyFill="1" applyBorder="1" applyAlignment="1">
      <alignment horizontal="left" vertical="center" wrapText="1"/>
    </xf>
    <xf numFmtId="164" fontId="12" fillId="4" borderId="25" xfId="1" applyFont="1" applyFill="1" applyBorder="1" applyAlignment="1">
      <alignment horizontal="right" vertical="center"/>
    </xf>
    <xf numFmtId="4" fontId="8" fillId="4" borderId="13" xfId="0" applyNumberFormat="1" applyFont="1" applyFill="1" applyBorder="1"/>
    <xf numFmtId="4" fontId="8" fillId="4" borderId="12" xfId="0" applyNumberFormat="1" applyFont="1" applyFill="1" applyBorder="1" applyAlignment="1">
      <alignment vertical="top"/>
    </xf>
    <xf numFmtId="4" fontId="8" fillId="4" borderId="29" xfId="0" applyNumberFormat="1" applyFont="1" applyFill="1" applyBorder="1"/>
    <xf numFmtId="4" fontId="8" fillId="4" borderId="25" xfId="0" applyNumberFormat="1" applyFont="1" applyFill="1" applyBorder="1"/>
    <xf numFmtId="4" fontId="8" fillId="4" borderId="9" xfId="0" applyNumberFormat="1" applyFont="1" applyFill="1" applyBorder="1" applyAlignment="1">
      <alignment vertical="top"/>
    </xf>
    <xf numFmtId="165" fontId="13" fillId="4" borderId="0" xfId="0" applyNumberFormat="1" applyFont="1" applyFill="1" applyBorder="1" applyAlignment="1">
      <alignment horizontal="left" vertical="center"/>
    </xf>
    <xf numFmtId="0" fontId="12" fillId="4" borderId="12" xfId="0" applyFont="1" applyFill="1" applyBorder="1" applyAlignment="1">
      <alignment vertical="center" wrapText="1"/>
    </xf>
    <xf numFmtId="165" fontId="10" fillId="4" borderId="14" xfId="0" applyNumberFormat="1" applyFont="1" applyFill="1" applyBorder="1" applyAlignment="1">
      <alignment horizontal="left"/>
    </xf>
    <xf numFmtId="0" fontId="9" fillId="4" borderId="9" xfId="0" applyFont="1" applyFill="1" applyBorder="1" applyAlignment="1">
      <alignment horizontal="left" vertical="center"/>
    </xf>
    <xf numFmtId="164" fontId="48" fillId="4" borderId="0" xfId="1" applyFont="1" applyFill="1" applyAlignment="1">
      <alignment horizontal="left" vertical="center" wrapText="1"/>
    </xf>
    <xf numFmtId="164" fontId="12" fillId="8" borderId="9" xfId="1" applyFont="1" applyFill="1" applyBorder="1" applyAlignment="1">
      <alignment horizontal="right" vertical="center"/>
    </xf>
    <xf numFmtId="0" fontId="12" fillId="4" borderId="6" xfId="0" applyFont="1" applyFill="1" applyBorder="1" applyAlignment="1">
      <alignment vertical="center" wrapText="1"/>
    </xf>
    <xf numFmtId="0" fontId="0" fillId="8" borderId="0" xfId="0" applyFill="1"/>
    <xf numFmtId="0" fontId="56" fillId="0" borderId="0" xfId="0" applyFont="1"/>
    <xf numFmtId="164" fontId="13" fillId="8" borderId="6" xfId="1" applyFont="1" applyFill="1" applyBorder="1" applyAlignment="1">
      <alignment horizontal="left" vertical="center" wrapText="1"/>
    </xf>
    <xf numFmtId="0" fontId="12" fillId="8" borderId="6" xfId="0" applyFont="1" applyFill="1" applyBorder="1" applyAlignment="1">
      <alignment horizontal="left" vertical="center" wrapText="1"/>
    </xf>
    <xf numFmtId="0" fontId="12" fillId="8" borderId="4" xfId="0" applyFont="1" applyFill="1" applyBorder="1" applyAlignment="1">
      <alignment vertical="center" wrapText="1"/>
    </xf>
    <xf numFmtId="164" fontId="13" fillId="8" borderId="4" xfId="1" applyFont="1" applyFill="1" applyBorder="1" applyAlignment="1">
      <alignment horizontal="center" vertical="center" wrapText="1"/>
    </xf>
    <xf numFmtId="0" fontId="23" fillId="0" borderId="11" xfId="0" applyFont="1" applyBorder="1" applyAlignment="1">
      <alignment horizontal="center"/>
    </xf>
    <xf numFmtId="0" fontId="23" fillId="0" borderId="9" xfId="0" applyFont="1" applyBorder="1" applyAlignment="1">
      <alignment horizontal="center"/>
    </xf>
    <xf numFmtId="0" fontId="13" fillId="8" borderId="4" xfId="0" applyFont="1" applyFill="1" applyBorder="1" applyAlignment="1">
      <alignment horizontal="left" vertical="center"/>
    </xf>
    <xf numFmtId="0" fontId="9" fillId="8" borderId="25" xfId="0" applyFont="1" applyFill="1" applyBorder="1" applyAlignment="1">
      <alignment horizontal="left" vertical="center"/>
    </xf>
    <xf numFmtId="0" fontId="8" fillId="8" borderId="4" xfId="0" applyFont="1" applyFill="1" applyBorder="1" applyAlignment="1">
      <alignment horizontal="center" vertical="center"/>
    </xf>
    <xf numFmtId="0" fontId="10" fillId="8" borderId="6" xfId="0" applyFont="1" applyFill="1" applyBorder="1" applyAlignment="1">
      <alignment vertical="center"/>
    </xf>
    <xf numFmtId="164" fontId="13" fillId="8" borderId="25" xfId="1" applyFont="1" applyFill="1" applyBorder="1" applyAlignment="1">
      <alignment horizontal="left" vertical="center" wrapText="1"/>
    </xf>
    <xf numFmtId="0" fontId="12" fillId="8" borderId="4" xfId="0" applyFont="1" applyFill="1" applyBorder="1" applyAlignment="1">
      <alignment horizontal="left" vertical="center" wrapText="1"/>
    </xf>
    <xf numFmtId="0" fontId="13" fillId="8" borderId="4" xfId="0" applyFont="1" applyFill="1" applyBorder="1" applyAlignment="1">
      <alignment horizontal="center" vertical="center"/>
    </xf>
    <xf numFmtId="0" fontId="0" fillId="9" borderId="0" xfId="0" applyFill="1"/>
    <xf numFmtId="0" fontId="10" fillId="9" borderId="4" xfId="0" applyFont="1" applyFill="1" applyBorder="1" applyAlignment="1">
      <alignment vertical="center"/>
    </xf>
    <xf numFmtId="164" fontId="13" fillId="9" borderId="25" xfId="1" applyFont="1" applyFill="1" applyBorder="1" applyAlignment="1">
      <alignment horizontal="left" vertical="center" wrapText="1"/>
    </xf>
    <xf numFmtId="0" fontId="12" fillId="9" borderId="4" xfId="0" applyFont="1" applyFill="1" applyBorder="1" applyAlignment="1">
      <alignment horizontal="left" vertical="center" wrapText="1"/>
    </xf>
    <xf numFmtId="0" fontId="13" fillId="9" borderId="4" xfId="0" applyFont="1" applyFill="1" applyBorder="1" applyAlignment="1">
      <alignment horizontal="center" vertical="center"/>
    </xf>
    <xf numFmtId="164" fontId="12" fillId="9" borderId="9" xfId="1" applyFont="1" applyFill="1" applyBorder="1" applyAlignment="1">
      <alignment horizontal="right" vertical="center"/>
    </xf>
    <xf numFmtId="164" fontId="13" fillId="9" borderId="6" xfId="1" applyFont="1" applyFill="1" applyBorder="1" applyAlignment="1">
      <alignment horizontal="left" vertical="center" wrapText="1"/>
    </xf>
    <xf numFmtId="0" fontId="12" fillId="9" borderId="25" xfId="0" applyFont="1" applyFill="1" applyBorder="1" applyAlignment="1">
      <alignment vertical="center"/>
    </xf>
    <xf numFmtId="0" fontId="12" fillId="9" borderId="4" xfId="0" applyFont="1" applyFill="1" applyBorder="1" applyAlignment="1">
      <alignment vertical="center" wrapText="1"/>
    </xf>
    <xf numFmtId="164" fontId="13" fillId="9" borderId="4" xfId="1" applyFont="1" applyFill="1" applyBorder="1" applyAlignment="1">
      <alignment horizontal="center" vertical="center" wrapText="1"/>
    </xf>
    <xf numFmtId="0" fontId="12" fillId="9" borderId="6" xfId="0" applyFont="1" applyFill="1" applyBorder="1" applyAlignment="1">
      <alignment horizontal="left" vertical="center" wrapText="1"/>
    </xf>
    <xf numFmtId="0" fontId="12" fillId="9" borderId="6" xfId="0" applyFont="1" applyFill="1" applyBorder="1" applyAlignment="1">
      <alignment vertical="center" wrapText="1"/>
    </xf>
    <xf numFmtId="164" fontId="13" fillId="9" borderId="6" xfId="1" applyFont="1" applyFill="1" applyBorder="1" applyAlignment="1">
      <alignment horizontal="center" vertical="center" wrapText="1"/>
    </xf>
    <xf numFmtId="164" fontId="12" fillId="9" borderId="6" xfId="1" applyFont="1" applyFill="1" applyBorder="1" applyAlignment="1">
      <alignment horizontal="right" vertical="center"/>
    </xf>
    <xf numFmtId="164" fontId="39" fillId="9" borderId="6" xfId="1" applyFont="1" applyFill="1" applyBorder="1" applyAlignment="1">
      <alignment horizontal="right" vertical="center"/>
    </xf>
    <xf numFmtId="164" fontId="48" fillId="4" borderId="0" xfId="1" applyFont="1" applyFill="1" applyAlignment="1">
      <alignment horizontal="center" vertical="center" wrapText="1"/>
    </xf>
    <xf numFmtId="164" fontId="30" fillId="4" borderId="0" xfId="1" applyFont="1" applyFill="1" applyAlignment="1">
      <alignment horizontal="left" vertical="center"/>
    </xf>
    <xf numFmtId="164" fontId="48" fillId="4" borderId="0" xfId="1" applyFont="1" applyFill="1" applyAlignment="1">
      <alignment horizontal="center" vertical="center" wrapText="1"/>
    </xf>
    <xf numFmtId="165" fontId="13" fillId="8" borderId="24" xfId="0" applyNumberFormat="1" applyFont="1" applyFill="1" applyBorder="1" applyAlignment="1">
      <alignment horizontal="left" vertical="center"/>
    </xf>
    <xf numFmtId="164" fontId="9" fillId="8" borderId="5" xfId="1" applyFont="1" applyFill="1" applyBorder="1" applyAlignment="1">
      <alignment horizontal="center" vertical="center"/>
    </xf>
    <xf numFmtId="165" fontId="8" fillId="8" borderId="24" xfId="0" applyNumberFormat="1" applyFont="1" applyFill="1" applyBorder="1" applyAlignment="1">
      <alignment horizontal="left" vertical="center"/>
    </xf>
    <xf numFmtId="0" fontId="0" fillId="8" borderId="5" xfId="0" applyFill="1" applyBorder="1"/>
    <xf numFmtId="165" fontId="13" fillId="9" borderId="26" xfId="0" applyNumberFormat="1" applyFont="1" applyFill="1" applyBorder="1" applyAlignment="1">
      <alignment horizontal="left" vertical="center"/>
    </xf>
    <xf numFmtId="0" fontId="0" fillId="9" borderId="7" xfId="0" applyFill="1" applyBorder="1"/>
    <xf numFmtId="0" fontId="0" fillId="9" borderId="7" xfId="0" applyFont="1" applyFill="1" applyBorder="1"/>
    <xf numFmtId="165" fontId="8" fillId="7" borderId="24" xfId="0" applyNumberFormat="1" applyFont="1" applyFill="1" applyBorder="1" applyAlignment="1">
      <alignment horizontal="left" vertical="center"/>
    </xf>
    <xf numFmtId="0" fontId="0" fillId="7" borderId="5" xfId="0" applyFill="1" applyBorder="1"/>
    <xf numFmtId="165" fontId="8" fillId="9" borderId="24" xfId="0" applyNumberFormat="1" applyFont="1" applyFill="1" applyBorder="1" applyAlignment="1">
      <alignment horizontal="left" vertical="center"/>
    </xf>
    <xf numFmtId="0" fontId="0" fillId="9" borderId="5" xfId="0" applyFill="1" applyBorder="1"/>
    <xf numFmtId="0" fontId="12" fillId="4" borderId="25" xfId="0" applyFont="1" applyFill="1" applyBorder="1" applyAlignment="1">
      <alignment horizontal="left" vertical="center"/>
    </xf>
    <xf numFmtId="0" fontId="12" fillId="4" borderId="4" xfId="0" applyFont="1" applyFill="1" applyBorder="1" applyAlignment="1">
      <alignment horizontal="left" vertical="center" wrapText="1"/>
    </xf>
    <xf numFmtId="164" fontId="42" fillId="4" borderId="5" xfId="1" applyFont="1" applyFill="1" applyBorder="1" applyAlignment="1">
      <alignment horizontal="center" vertical="center"/>
    </xf>
    <xf numFmtId="165" fontId="8" fillId="4" borderId="26" xfId="0" applyNumberFormat="1" applyFont="1" applyFill="1" applyBorder="1" applyAlignment="1">
      <alignment horizontal="left" vertical="center"/>
    </xf>
    <xf numFmtId="164" fontId="13" fillId="4" borderId="6" xfId="1" applyFont="1" applyFill="1" applyBorder="1" applyAlignment="1">
      <alignment horizontal="center" vertical="center" wrapText="1"/>
    </xf>
    <xf numFmtId="0" fontId="0" fillId="4" borderId="7" xfId="0" applyFill="1" applyBorder="1"/>
    <xf numFmtId="0" fontId="57" fillId="4" borderId="0" xfId="0" applyFont="1" applyFill="1" applyBorder="1" applyAlignment="1">
      <alignment horizontal="left" vertical="center" wrapText="1"/>
    </xf>
    <xf numFmtId="0" fontId="58" fillId="4" borderId="0" xfId="0" applyFont="1" applyFill="1" applyBorder="1" applyAlignment="1">
      <alignment horizontal="left" vertical="center" wrapText="1"/>
    </xf>
    <xf numFmtId="0" fontId="49" fillId="4" borderId="0" xfId="0" applyFont="1" applyFill="1" applyBorder="1" applyAlignment="1">
      <alignment horizontal="left" vertical="center" wrapText="1"/>
    </xf>
    <xf numFmtId="165" fontId="17" fillId="4" borderId="12" xfId="0" applyNumberFormat="1" applyFont="1" applyFill="1" applyBorder="1" applyAlignment="1">
      <alignment horizontal="center" vertical="center"/>
    </xf>
    <xf numFmtId="49" fontId="17" fillId="4" borderId="12" xfId="0" applyNumberFormat="1" applyFont="1" applyFill="1" applyBorder="1" applyAlignment="1">
      <alignment horizontal="center" vertical="center"/>
    </xf>
    <xf numFmtId="0" fontId="13" fillId="4" borderId="12" xfId="0" applyFont="1" applyFill="1" applyBorder="1" applyAlignment="1">
      <alignment horizontal="center" vertical="center"/>
    </xf>
    <xf numFmtId="164" fontId="13" fillId="4" borderId="12" xfId="1" applyFont="1" applyFill="1" applyBorder="1" applyAlignment="1">
      <alignment horizontal="left" vertical="center" wrapText="1"/>
    </xf>
    <xf numFmtId="164" fontId="13" fillId="4" borderId="0" xfId="1" applyFont="1" applyFill="1" applyBorder="1" applyAlignment="1">
      <alignment horizontal="left" vertical="center" wrapText="1"/>
    </xf>
    <xf numFmtId="0" fontId="19" fillId="10" borderId="0" xfId="0" applyFont="1" applyFill="1" applyBorder="1" applyAlignment="1"/>
    <xf numFmtId="165" fontId="13" fillId="10" borderId="24" xfId="0" applyNumberFormat="1" applyFont="1" applyFill="1" applyBorder="1" applyAlignment="1">
      <alignment horizontal="left" vertical="center"/>
    </xf>
    <xf numFmtId="165" fontId="9" fillId="10" borderId="5" xfId="0" applyNumberFormat="1" applyFont="1" applyFill="1" applyBorder="1" applyAlignment="1">
      <alignment horizontal="center"/>
    </xf>
    <xf numFmtId="164" fontId="9" fillId="10" borderId="5" xfId="1" applyFont="1" applyFill="1" applyBorder="1" applyAlignment="1">
      <alignment horizontal="center" vertical="center"/>
    </xf>
    <xf numFmtId="165" fontId="8" fillId="10" borderId="24" xfId="0" applyNumberFormat="1" applyFont="1" applyFill="1" applyBorder="1" applyAlignment="1">
      <alignment horizontal="left" vertical="center"/>
    </xf>
    <xf numFmtId="0" fontId="0" fillId="10" borderId="5" xfId="0" applyFill="1" applyBorder="1"/>
    <xf numFmtId="165" fontId="13" fillId="10" borderId="26" xfId="0" applyNumberFormat="1" applyFont="1" applyFill="1" applyBorder="1" applyAlignment="1">
      <alignment horizontal="left" vertical="center"/>
    </xf>
    <xf numFmtId="0" fontId="0" fillId="10" borderId="7" xfId="0" applyFont="1" applyFill="1" applyBorder="1"/>
    <xf numFmtId="0" fontId="10" fillId="9" borderId="6" xfId="0" applyFont="1" applyFill="1" applyBorder="1" applyAlignment="1">
      <alignment vertical="center"/>
    </xf>
    <xf numFmtId="0" fontId="13" fillId="9" borderId="4" xfId="0" applyFont="1" applyFill="1" applyBorder="1" applyAlignment="1">
      <alignment vertical="center"/>
    </xf>
    <xf numFmtId="0" fontId="13" fillId="9" borderId="25" xfId="0" applyFont="1" applyFill="1" applyBorder="1" applyAlignment="1">
      <alignment vertical="center"/>
    </xf>
    <xf numFmtId="0" fontId="12" fillId="8" borderId="6" xfId="0" applyFont="1" applyFill="1" applyBorder="1" applyAlignment="1">
      <alignment vertical="center" wrapText="1"/>
    </xf>
    <xf numFmtId="164" fontId="13" fillId="8" borderId="6" xfId="1" applyFont="1" applyFill="1" applyBorder="1" applyAlignment="1">
      <alignment horizontal="center" vertical="center" wrapText="1"/>
    </xf>
    <xf numFmtId="164" fontId="39" fillId="8" borderId="6" xfId="1" applyFont="1" applyFill="1" applyBorder="1" applyAlignment="1">
      <alignment horizontal="right" vertical="center"/>
    </xf>
    <xf numFmtId="0" fontId="13" fillId="8" borderId="4" xfId="0" applyFont="1" applyFill="1" applyBorder="1" applyAlignment="1">
      <alignment vertical="center"/>
    </xf>
    <xf numFmtId="0" fontId="13" fillId="8" borderId="25" xfId="0" applyFont="1" applyFill="1" applyBorder="1" applyAlignment="1">
      <alignment vertical="center"/>
    </xf>
    <xf numFmtId="164" fontId="30" fillId="4" borderId="0" xfId="1" applyFont="1" applyFill="1" applyAlignment="1">
      <alignment horizontal="left" vertical="center"/>
    </xf>
    <xf numFmtId="165" fontId="17" fillId="4" borderId="12" xfId="0" applyNumberFormat="1" applyFont="1" applyFill="1" applyBorder="1" applyAlignment="1">
      <alignment vertical="center"/>
    </xf>
    <xf numFmtId="0" fontId="0" fillId="0" borderId="15" xfId="0" applyBorder="1"/>
    <xf numFmtId="49" fontId="17" fillId="4" borderId="13" xfId="0" applyNumberFormat="1" applyFont="1" applyFill="1" applyBorder="1" applyAlignment="1">
      <alignment horizontal="center" vertical="center"/>
    </xf>
    <xf numFmtId="49" fontId="17" fillId="4" borderId="25" xfId="0" applyNumberFormat="1" applyFont="1" applyFill="1" applyBorder="1" applyAlignment="1">
      <alignment horizontal="center" vertical="center"/>
    </xf>
    <xf numFmtId="49" fontId="17" fillId="4" borderId="29" xfId="0" applyNumberFormat="1" applyFont="1" applyFill="1" applyBorder="1" applyAlignment="1">
      <alignment horizontal="center" vertical="center"/>
    </xf>
    <xf numFmtId="0" fontId="13" fillId="4" borderId="12" xfId="0" applyFont="1" applyFill="1" applyBorder="1" applyAlignment="1">
      <alignment vertical="center"/>
    </xf>
    <xf numFmtId="0" fontId="0" fillId="0" borderId="4" xfId="0" applyBorder="1"/>
    <xf numFmtId="49" fontId="17" fillId="4" borderId="13" xfId="0" applyNumberFormat="1" applyFont="1" applyFill="1" applyBorder="1" applyAlignment="1">
      <alignment vertical="center"/>
    </xf>
    <xf numFmtId="4" fontId="12" fillId="4" borderId="25" xfId="0" applyNumberFormat="1" applyFont="1" applyFill="1" applyBorder="1" applyAlignment="1">
      <alignment horizontal="right" vertical="center"/>
    </xf>
    <xf numFmtId="49" fontId="17" fillId="4" borderId="14" xfId="0" applyNumberFormat="1" applyFont="1" applyFill="1" applyBorder="1" applyAlignment="1">
      <alignment horizontal="center" vertical="center"/>
    </xf>
    <xf numFmtId="0" fontId="16" fillId="0" borderId="14" xfId="0" applyFont="1" applyBorder="1" applyAlignment="1">
      <alignment horizontal="center" wrapText="1"/>
    </xf>
    <xf numFmtId="0" fontId="31" fillId="0" borderId="14" xfId="0" applyFont="1" applyBorder="1" applyAlignment="1">
      <alignment horizontal="center" vertical="center"/>
    </xf>
    <xf numFmtId="0" fontId="0" fillId="0" borderId="11" xfId="0" applyBorder="1"/>
    <xf numFmtId="0" fontId="16" fillId="0" borderId="4" xfId="0" applyFont="1" applyBorder="1" applyAlignment="1">
      <alignment horizontal="center" wrapText="1"/>
    </xf>
    <xf numFmtId="164" fontId="13" fillId="4" borderId="12" xfId="1" applyFont="1" applyFill="1" applyBorder="1" applyAlignment="1">
      <alignment horizontal="center" vertical="center"/>
    </xf>
    <xf numFmtId="0" fontId="16" fillId="0" borderId="11" xfId="0" applyFont="1" applyBorder="1" applyAlignment="1">
      <alignment horizontal="center" vertical="center"/>
    </xf>
    <xf numFmtId="0" fontId="10" fillId="4" borderId="15" xfId="0" applyFont="1" applyFill="1" applyBorder="1" applyAlignment="1">
      <alignment vertical="center"/>
    </xf>
    <xf numFmtId="0" fontId="13" fillId="4" borderId="15" xfId="0" applyFont="1" applyFill="1" applyBorder="1" applyAlignment="1">
      <alignment horizontal="center" vertical="center"/>
    </xf>
    <xf numFmtId="0" fontId="17" fillId="0" borderId="15" xfId="0" applyFont="1" applyBorder="1" applyAlignment="1">
      <alignment horizontal="center" vertical="center" wrapText="1"/>
    </xf>
    <xf numFmtId="165" fontId="17" fillId="4" borderId="25" xfId="0" applyNumberFormat="1" applyFont="1" applyFill="1" applyBorder="1" applyAlignment="1">
      <alignment horizontal="center" vertical="center"/>
    </xf>
    <xf numFmtId="0" fontId="0" fillId="0" borderId="19" xfId="0" applyBorder="1"/>
    <xf numFmtId="0" fontId="0" fillId="0" borderId="23" xfId="0" applyBorder="1"/>
    <xf numFmtId="0" fontId="0" fillId="0" borderId="29" xfId="0" applyBorder="1"/>
    <xf numFmtId="164" fontId="13" fillId="4" borderId="12" xfId="1" applyFont="1" applyFill="1" applyBorder="1" applyAlignment="1">
      <alignment horizontal="left" vertical="center" wrapText="1"/>
    </xf>
    <xf numFmtId="0" fontId="0" fillId="0" borderId="9" xfId="0" applyBorder="1"/>
    <xf numFmtId="164" fontId="39" fillId="4" borderId="0" xfId="1" applyFont="1" applyFill="1" applyBorder="1" applyAlignment="1">
      <alignment horizontal="right" vertical="center"/>
    </xf>
    <xf numFmtId="165" fontId="13" fillId="9" borderId="24" xfId="0" applyNumberFormat="1" applyFont="1" applyFill="1" applyBorder="1" applyAlignment="1">
      <alignment horizontal="left" vertical="center"/>
    </xf>
    <xf numFmtId="0" fontId="58" fillId="4" borderId="0" xfId="0" applyFont="1" applyFill="1" applyBorder="1" applyAlignment="1">
      <alignment horizontal="left" vertical="center" wrapText="1"/>
    </xf>
    <xf numFmtId="164" fontId="48" fillId="4" borderId="0" xfId="1" applyFont="1" applyFill="1" applyAlignment="1">
      <alignment horizontal="center" vertical="center" wrapText="1"/>
    </xf>
    <xf numFmtId="164" fontId="30" fillId="4" borderId="0" xfId="1" applyFont="1" applyFill="1" applyAlignment="1">
      <alignment horizontal="left" vertical="center"/>
    </xf>
    <xf numFmtId="0" fontId="12" fillId="4" borderId="12" xfId="0" applyFont="1" applyFill="1" applyBorder="1" applyAlignment="1">
      <alignment horizontal="left" vertical="center" wrapText="1"/>
    </xf>
    <xf numFmtId="0" fontId="13" fillId="9" borderId="4" xfId="0" applyFont="1" applyFill="1" applyBorder="1" applyAlignment="1">
      <alignment horizontal="center" vertical="center" wrapText="1"/>
    </xf>
    <xf numFmtId="164" fontId="9" fillId="9" borderId="5" xfId="1" applyFont="1" applyFill="1" applyBorder="1" applyAlignment="1">
      <alignment horizontal="center" vertical="center"/>
    </xf>
    <xf numFmtId="165" fontId="13" fillId="4" borderId="12" xfId="0" applyNumberFormat="1" applyFont="1" applyFill="1" applyBorder="1" applyAlignment="1">
      <alignment horizontal="left" vertical="center"/>
    </xf>
    <xf numFmtId="165" fontId="13" fillId="4" borderId="12" xfId="0" applyNumberFormat="1" applyFont="1" applyFill="1" applyBorder="1" applyAlignment="1">
      <alignment horizontal="left" vertical="center" wrapText="1"/>
    </xf>
    <xf numFmtId="165" fontId="13" fillId="4" borderId="14" xfId="0" applyNumberFormat="1" applyFont="1" applyFill="1" applyBorder="1" applyAlignment="1">
      <alignment horizontal="left" vertical="center"/>
    </xf>
    <xf numFmtId="165" fontId="13" fillId="4" borderId="12" xfId="0" applyNumberFormat="1" applyFont="1" applyFill="1" applyBorder="1" applyAlignment="1">
      <alignment horizontal="center" vertical="center"/>
    </xf>
    <xf numFmtId="165" fontId="13" fillId="4" borderId="9" xfId="0" applyNumberFormat="1" applyFont="1" applyFill="1" applyBorder="1" applyAlignment="1">
      <alignment horizontal="center" vertical="center"/>
    </xf>
    <xf numFmtId="0" fontId="13" fillId="4" borderId="4" xfId="0" applyFont="1" applyFill="1" applyBorder="1" applyAlignment="1">
      <alignment vertical="center"/>
    </xf>
    <xf numFmtId="0" fontId="12" fillId="8" borderId="25" xfId="0" applyFont="1" applyFill="1" applyBorder="1" applyAlignment="1">
      <alignment horizontal="left" vertical="center"/>
    </xf>
    <xf numFmtId="165" fontId="9" fillId="8" borderId="5" xfId="0" applyNumberFormat="1" applyFont="1" applyFill="1" applyBorder="1" applyAlignment="1">
      <alignment horizontal="center"/>
    </xf>
    <xf numFmtId="164" fontId="30" fillId="4" borderId="0" xfId="1" applyFont="1" applyFill="1" applyAlignment="1">
      <alignment horizontal="left" vertical="center"/>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2" borderId="27" xfId="0" applyFont="1" applyFill="1" applyBorder="1" applyAlignment="1">
      <alignment horizontal="center" vertical="center" wrapText="1"/>
    </xf>
    <xf numFmtId="0" fontId="4" fillId="2" borderId="18" xfId="0" applyFont="1" applyFill="1" applyBorder="1" applyAlignment="1">
      <alignment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7" fillId="2" borderId="28" xfId="0" applyFont="1" applyFill="1" applyBorder="1" applyAlignment="1">
      <alignment horizontal="center" vertical="center"/>
    </xf>
    <xf numFmtId="165" fontId="9" fillId="4" borderId="5" xfId="0" applyNumberFormat="1" applyFont="1" applyFill="1" applyBorder="1" applyAlignment="1">
      <alignment horizontal="center" vertical="center"/>
    </xf>
    <xf numFmtId="165" fontId="10" fillId="3" borderId="33" xfId="0" applyNumberFormat="1" applyFont="1" applyFill="1" applyBorder="1" applyAlignment="1">
      <alignment horizontal="left" vertical="center"/>
    </xf>
    <xf numFmtId="0" fontId="13" fillId="3" borderId="34" xfId="0" applyFont="1" applyFill="1" applyBorder="1" applyAlignment="1">
      <alignment horizontal="left" vertical="center"/>
    </xf>
    <xf numFmtId="0" fontId="9" fillId="3" borderId="34" xfId="0" applyFont="1" applyFill="1" applyBorder="1" applyAlignment="1">
      <alignment horizontal="left" vertical="center"/>
    </xf>
    <xf numFmtId="0" fontId="12" fillId="3" borderId="34" xfId="0" applyFont="1" applyFill="1" applyBorder="1" applyAlignment="1">
      <alignment vertical="center" wrapText="1"/>
    </xf>
    <xf numFmtId="0" fontId="8" fillId="3" borderId="34" xfId="0" applyFont="1" applyFill="1" applyBorder="1" applyAlignment="1">
      <alignment horizontal="center" vertical="center"/>
    </xf>
    <xf numFmtId="165" fontId="9" fillId="3" borderId="35" xfId="0" applyNumberFormat="1" applyFont="1" applyFill="1" applyBorder="1" applyAlignment="1">
      <alignment horizontal="center" vertical="center"/>
    </xf>
    <xf numFmtId="0" fontId="19" fillId="4" borderId="0" xfId="0" applyFont="1" applyFill="1" applyBorder="1" applyAlignment="1"/>
    <xf numFmtId="0" fontId="29" fillId="4" borderId="0" xfId="0" applyFont="1" applyFill="1" applyAlignment="1"/>
    <xf numFmtId="0" fontId="2" fillId="4" borderId="0" xfId="0" applyFont="1" applyFill="1"/>
    <xf numFmtId="0" fontId="56" fillId="4" borderId="0" xfId="0" applyFont="1" applyFill="1"/>
    <xf numFmtId="165" fontId="13" fillId="0" borderId="24" xfId="0" applyNumberFormat="1" applyFont="1" applyFill="1" applyBorder="1" applyAlignment="1">
      <alignment horizontal="left" vertical="center"/>
    </xf>
    <xf numFmtId="0" fontId="10" fillId="0" borderId="6" xfId="0" applyFont="1" applyFill="1" applyBorder="1" applyAlignment="1">
      <alignment vertical="center"/>
    </xf>
    <xf numFmtId="0" fontId="12" fillId="0" borderId="25" xfId="0" applyFont="1" applyFill="1" applyBorder="1" applyAlignment="1">
      <alignment horizontal="left" vertical="center"/>
    </xf>
    <xf numFmtId="0" fontId="12" fillId="0" borderId="4" xfId="0" applyFont="1" applyFill="1" applyBorder="1" applyAlignment="1">
      <alignment horizontal="left" vertical="center" wrapText="1"/>
    </xf>
    <xf numFmtId="0" fontId="13" fillId="0" borderId="4" xfId="0" applyFont="1" applyFill="1" applyBorder="1" applyAlignment="1">
      <alignment horizontal="center" vertical="center"/>
    </xf>
    <xf numFmtId="164" fontId="12" fillId="0" borderId="9" xfId="1" applyFont="1" applyFill="1" applyBorder="1" applyAlignment="1">
      <alignment horizontal="right" vertical="center"/>
    </xf>
    <xf numFmtId="165" fontId="9" fillId="0" borderId="5" xfId="0" applyNumberFormat="1" applyFont="1" applyFill="1" applyBorder="1" applyAlignment="1">
      <alignment horizontal="center" vertical="center"/>
    </xf>
    <xf numFmtId="0" fontId="13" fillId="0" borderId="6" xfId="0" applyFont="1" applyFill="1" applyBorder="1" applyAlignment="1">
      <alignment vertical="center"/>
    </xf>
    <xf numFmtId="0" fontId="9" fillId="0" borderId="6" xfId="0" applyFont="1" applyFill="1" applyBorder="1" applyAlignment="1">
      <alignment vertical="center" wrapText="1"/>
    </xf>
    <xf numFmtId="0" fontId="13" fillId="0" borderId="6" xfId="0" applyFont="1" applyFill="1" applyBorder="1" applyAlignment="1">
      <alignment horizontal="center" vertical="center"/>
    </xf>
    <xf numFmtId="164" fontId="9" fillId="0" borderId="5" xfId="1" applyFont="1" applyFill="1" applyBorder="1" applyAlignment="1">
      <alignment horizontal="center" vertical="center"/>
    </xf>
    <xf numFmtId="0" fontId="13" fillId="0" borderId="25" xfId="0" applyFont="1" applyFill="1" applyBorder="1" applyAlignment="1">
      <alignment vertical="center"/>
    </xf>
    <xf numFmtId="0" fontId="12" fillId="0" borderId="6" xfId="0" applyFont="1" applyFill="1" applyBorder="1" applyAlignment="1">
      <alignment vertical="center" wrapText="1"/>
    </xf>
    <xf numFmtId="165" fontId="13" fillId="0" borderId="26" xfId="0" applyNumberFormat="1" applyFont="1" applyFill="1" applyBorder="1" applyAlignment="1">
      <alignment horizontal="left" vertical="center"/>
    </xf>
    <xf numFmtId="164" fontId="13" fillId="0" borderId="6" xfId="1" applyFont="1" applyFill="1" applyBorder="1" applyAlignment="1">
      <alignment horizontal="left" vertical="center" wrapText="1"/>
    </xf>
    <xf numFmtId="0" fontId="12" fillId="0" borderId="25" xfId="0" applyFont="1" applyFill="1" applyBorder="1" applyAlignment="1">
      <alignment vertical="center"/>
    </xf>
    <xf numFmtId="0" fontId="12" fillId="0" borderId="4" xfId="0" applyFont="1" applyFill="1" applyBorder="1" applyAlignment="1">
      <alignment vertical="center" wrapText="1"/>
    </xf>
    <xf numFmtId="164" fontId="13" fillId="0" borderId="4" xfId="1" applyFont="1" applyFill="1" applyBorder="1" applyAlignment="1">
      <alignment horizontal="center" vertical="center" wrapText="1"/>
    </xf>
    <xf numFmtId="0" fontId="0" fillId="0" borderId="7" xfId="0" applyFill="1" applyBorder="1" applyAlignment="1">
      <alignment vertical="center"/>
    </xf>
    <xf numFmtId="0" fontId="13" fillId="0" borderId="4" xfId="0" applyFont="1" applyFill="1" applyBorder="1" applyAlignment="1">
      <alignment vertical="center"/>
    </xf>
    <xf numFmtId="165" fontId="8" fillId="0" borderId="24" xfId="0" applyNumberFormat="1" applyFont="1" applyFill="1" applyBorder="1" applyAlignment="1">
      <alignment horizontal="left" vertical="center"/>
    </xf>
    <xf numFmtId="0" fontId="10" fillId="0" borderId="4" xfId="0" applyFont="1" applyFill="1" applyBorder="1" applyAlignment="1">
      <alignment vertical="center"/>
    </xf>
    <xf numFmtId="164" fontId="13" fillId="0" borderId="25" xfId="1" applyFont="1" applyFill="1" applyBorder="1" applyAlignment="1">
      <alignment horizontal="left" vertical="center" wrapText="1"/>
    </xf>
    <xf numFmtId="0" fontId="0" fillId="0" borderId="5" xfId="0" applyFill="1" applyBorder="1" applyAlignment="1">
      <alignment vertical="center"/>
    </xf>
    <xf numFmtId="0" fontId="13" fillId="0" borderId="4" xfId="0" applyFont="1" applyFill="1" applyBorder="1" applyAlignment="1">
      <alignment horizontal="center" vertical="center" wrapText="1"/>
    </xf>
    <xf numFmtId="165" fontId="13" fillId="0" borderId="40" xfId="0" applyNumberFormat="1" applyFont="1" applyFill="1" applyBorder="1" applyAlignment="1">
      <alignment horizontal="left" vertical="center"/>
    </xf>
    <xf numFmtId="0" fontId="12" fillId="0" borderId="6" xfId="0" applyFont="1" applyFill="1" applyBorder="1" applyAlignment="1">
      <alignment horizontal="left" vertical="center" wrapText="1"/>
    </xf>
    <xf numFmtId="0" fontId="12" fillId="0" borderId="6" xfId="0" applyFont="1" applyFill="1" applyBorder="1" applyAlignment="1">
      <alignment horizontal="left" vertical="center"/>
    </xf>
    <xf numFmtId="164" fontId="12" fillId="0" borderId="6" xfId="1" applyFont="1" applyFill="1" applyBorder="1" applyAlignment="1">
      <alignment horizontal="right" vertical="center"/>
    </xf>
    <xf numFmtId="164" fontId="9" fillId="0" borderId="7" xfId="1" applyFont="1" applyFill="1" applyBorder="1" applyAlignment="1">
      <alignment horizontal="center" vertical="center"/>
    </xf>
    <xf numFmtId="165" fontId="8" fillId="0" borderId="26" xfId="0" applyNumberFormat="1" applyFont="1" applyFill="1" applyBorder="1" applyAlignment="1">
      <alignment horizontal="left" vertical="center"/>
    </xf>
    <xf numFmtId="164" fontId="13" fillId="0" borderId="6" xfId="1" applyFont="1" applyFill="1" applyBorder="1" applyAlignment="1">
      <alignment horizontal="center" vertical="center" wrapText="1"/>
    </xf>
    <xf numFmtId="164" fontId="39" fillId="0" borderId="6" xfId="1" applyFont="1" applyFill="1" applyBorder="1" applyAlignment="1">
      <alignment horizontal="right" vertical="center"/>
    </xf>
    <xf numFmtId="0" fontId="0" fillId="0" borderId="7" xfId="0" applyFont="1" applyFill="1" applyBorder="1" applyAlignment="1">
      <alignment vertical="center"/>
    </xf>
    <xf numFmtId="0" fontId="8" fillId="0" borderId="0" xfId="0" applyFont="1" applyFill="1" applyAlignment="1"/>
    <xf numFmtId="0" fontId="0" fillId="0" borderId="0" xfId="0" applyFill="1" applyAlignment="1"/>
    <xf numFmtId="164" fontId="2" fillId="0" borderId="0" xfId="1" applyFont="1" applyFill="1" applyBorder="1" applyAlignment="1"/>
    <xf numFmtId="4" fontId="0" fillId="0" borderId="0" xfId="0" applyNumberFormat="1" applyFill="1" applyAlignment="1"/>
    <xf numFmtId="164" fontId="33" fillId="0" borderId="0" xfId="1" applyFont="1" applyFill="1" applyBorder="1" applyAlignment="1"/>
    <xf numFmtId="43" fontId="0" fillId="0" borderId="0" xfId="0" applyNumberFormat="1"/>
    <xf numFmtId="0" fontId="58" fillId="4" borderId="0" xfId="0" applyFont="1" applyFill="1" applyBorder="1" applyAlignment="1">
      <alignment horizontal="left" vertical="center" wrapText="1"/>
    </xf>
    <xf numFmtId="164" fontId="48" fillId="4" borderId="0" xfId="1" applyFont="1" applyFill="1" applyAlignment="1">
      <alignment horizontal="center" vertical="center" wrapText="1"/>
    </xf>
    <xf numFmtId="0" fontId="53" fillId="4" borderId="0" xfId="0" applyFont="1" applyFill="1" applyAlignment="1">
      <alignment horizontal="left" vertical="center" wrapText="1"/>
    </xf>
    <xf numFmtId="0" fontId="26" fillId="0" borderId="0" xfId="0" applyFont="1" applyAlignment="1">
      <alignment horizontal="center"/>
    </xf>
    <xf numFmtId="0" fontId="27" fillId="0" borderId="0" xfId="0" applyFont="1" applyAlignment="1">
      <alignment horizontal="center"/>
    </xf>
    <xf numFmtId="0" fontId="25" fillId="0" borderId="0" xfId="0" applyFont="1" applyAlignment="1">
      <alignment horizontal="center" vertical="center"/>
    </xf>
    <xf numFmtId="0" fontId="25" fillId="4" borderId="0" xfId="0" applyFont="1" applyFill="1" applyAlignment="1">
      <alignment horizontal="center" vertical="center"/>
    </xf>
    <xf numFmtId="0" fontId="3" fillId="4" borderId="0" xfId="0" applyFont="1" applyFill="1" applyAlignment="1">
      <alignment horizontal="center" vertical="center"/>
    </xf>
    <xf numFmtId="0" fontId="28" fillId="0" borderId="0" xfId="0" applyFont="1" applyAlignment="1">
      <alignment horizontal="center"/>
    </xf>
    <xf numFmtId="0" fontId="28" fillId="0" borderId="0" xfId="0" applyFont="1" applyAlignment="1">
      <alignment horizontal="center" vertical="top"/>
    </xf>
    <xf numFmtId="0" fontId="57" fillId="4" borderId="0" xfId="0" applyFont="1" applyFill="1" applyBorder="1" applyAlignment="1">
      <alignment horizontal="left" vertical="center" wrapText="1"/>
    </xf>
    <xf numFmtId="164" fontId="30" fillId="4" borderId="0" xfId="1" applyFont="1" applyFill="1" applyAlignment="1">
      <alignment horizontal="left" vertical="center"/>
    </xf>
    <xf numFmtId="0" fontId="52" fillId="4" borderId="0" xfId="0" applyFont="1" applyFill="1" applyBorder="1" applyAlignment="1">
      <alignment horizontal="left" vertical="center" wrapText="1"/>
    </xf>
    <xf numFmtId="49" fontId="16" fillId="0" borderId="12" xfId="0" applyNumberFormat="1" applyFont="1" applyBorder="1" applyAlignment="1">
      <alignment horizontal="center" vertical="center"/>
    </xf>
    <xf numFmtId="0" fontId="12" fillId="4" borderId="12" xfId="0" applyFont="1" applyFill="1" applyBorder="1" applyAlignment="1">
      <alignment horizontal="center" vertical="center" wrapText="1"/>
    </xf>
    <xf numFmtId="0" fontId="12" fillId="4" borderId="12" xfId="0" applyFont="1" applyFill="1" applyBorder="1" applyAlignment="1">
      <alignment horizontal="left" vertical="center" wrapText="1"/>
    </xf>
    <xf numFmtId="14" fontId="12" fillId="4" borderId="12" xfId="0" applyNumberFormat="1" applyFont="1" applyFill="1" applyBorder="1" applyAlignment="1">
      <alignment horizontal="left" vertical="center" wrapText="1"/>
    </xf>
    <xf numFmtId="164" fontId="13" fillId="4" borderId="12" xfId="1" applyFont="1" applyFill="1" applyBorder="1" applyAlignment="1">
      <alignment horizontal="left" vertical="center" wrapText="1"/>
    </xf>
    <xf numFmtId="164" fontId="13" fillId="4" borderId="12" xfId="1" applyFont="1" applyFill="1" applyBorder="1" applyAlignment="1">
      <alignment horizontal="center" vertical="center" wrapText="1"/>
    </xf>
    <xf numFmtId="0" fontId="22" fillId="0" borderId="0" xfId="0" applyFont="1" applyAlignment="1">
      <alignment horizontal="center"/>
    </xf>
    <xf numFmtId="0" fontId="2" fillId="0" borderId="0" xfId="0" applyFont="1" applyAlignment="1">
      <alignment horizontal="center"/>
    </xf>
    <xf numFmtId="49" fontId="17" fillId="4" borderId="12" xfId="0" applyNumberFormat="1" applyFont="1" applyFill="1" applyBorder="1" applyAlignment="1">
      <alignment horizontal="center" vertical="center"/>
    </xf>
    <xf numFmtId="0" fontId="2" fillId="4" borderId="0" xfId="0" applyFont="1" applyFill="1" applyBorder="1" applyAlignment="1">
      <alignment horizontal="center"/>
    </xf>
    <xf numFmtId="0" fontId="13" fillId="4" borderId="12" xfId="0" applyFont="1" applyFill="1" applyBorder="1" applyAlignment="1">
      <alignment horizontal="center" vertical="center"/>
    </xf>
    <xf numFmtId="49" fontId="16" fillId="0" borderId="14" xfId="0" applyNumberFormat="1" applyFont="1" applyBorder="1" applyAlignment="1">
      <alignment horizontal="center" vertical="center"/>
    </xf>
    <xf numFmtId="164" fontId="13" fillId="4" borderId="0" xfId="1" applyFont="1" applyFill="1" applyBorder="1" applyAlignment="1">
      <alignment horizontal="left" vertical="center" wrapText="1"/>
    </xf>
    <xf numFmtId="165" fontId="17" fillId="4" borderId="12" xfId="0" applyNumberFormat="1" applyFont="1" applyFill="1" applyBorder="1" applyAlignment="1">
      <alignment horizontal="center" vertical="center"/>
    </xf>
    <xf numFmtId="0" fontId="2" fillId="0" borderId="0" xfId="0" applyFont="1" applyBorder="1" applyAlignment="1">
      <alignment horizontal="center"/>
    </xf>
    <xf numFmtId="0" fontId="51" fillId="0" borderId="11"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25" xfId="0" applyFont="1" applyBorder="1" applyAlignment="1">
      <alignment horizontal="center" vertical="center" wrapText="1"/>
    </xf>
    <xf numFmtId="0" fontId="2" fillId="2" borderId="0" xfId="0" applyFont="1" applyFill="1" applyAlignment="1">
      <alignment horizontal="center"/>
    </xf>
    <xf numFmtId="0" fontId="16" fillId="0" borderId="14" xfId="0" applyFont="1" applyBorder="1" applyAlignment="1">
      <alignment horizontal="center" vertical="center"/>
    </xf>
    <xf numFmtId="0" fontId="16" fillId="0" borderId="0" xfId="0" applyFont="1" applyBorder="1" applyAlignment="1">
      <alignment horizontal="center" vertical="center"/>
    </xf>
    <xf numFmtId="0" fontId="16" fillId="0" borderId="13" xfId="0" applyFont="1" applyBorder="1" applyAlignment="1">
      <alignment horizontal="center" vertical="center"/>
    </xf>
    <xf numFmtId="165" fontId="13" fillId="4" borderId="12"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0" fontId="38" fillId="4" borderId="0" xfId="0" applyFont="1" applyFill="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0000FF"/>
      <color rgb="FFFFCCFF"/>
      <color rgb="FF9CEAEE"/>
      <color rgb="FF00FFFF"/>
      <color rgb="FFF43A47"/>
      <color rgb="FFB75CEA"/>
      <color rgb="FF996600"/>
      <color rgb="FFC67EEE"/>
      <color rgb="FF7FE4E9"/>
      <color rgb="FF51D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68709</xdr:colOff>
      <xdr:row>0</xdr:row>
      <xdr:rowOff>266700</xdr:rowOff>
    </xdr:from>
    <xdr:to>
      <xdr:col>2</xdr:col>
      <xdr:colOff>1028701</xdr:colOff>
      <xdr:row>4</xdr:row>
      <xdr:rowOff>114300</xdr:rowOff>
    </xdr:to>
    <xdr:pic>
      <xdr:nvPicPr>
        <xdr:cNvPr id="2" name="Picture 1" descr="Resultado de imagen para escudo dominicano">
          <a:extLst>
            <a:ext uri="{FF2B5EF4-FFF2-40B4-BE49-F238E27FC236}">
              <a16:creationId xmlns:a16="http://schemas.microsoft.com/office/drawing/2014/main" id="{A8697794-5C16-4F5D-A88C-4FAA6F060F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2134" y="266700"/>
          <a:ext cx="959992" cy="952500"/>
        </a:xfrm>
        <a:prstGeom prst="rect">
          <a:avLst/>
        </a:prstGeom>
        <a:noFill/>
      </xdr:spPr>
    </xdr:pic>
    <xdr:clientData/>
  </xdr:twoCellAnchor>
  <xdr:twoCellAnchor editAs="oneCell">
    <xdr:from>
      <xdr:col>5</xdr:col>
      <xdr:colOff>981075</xdr:colOff>
      <xdr:row>0</xdr:row>
      <xdr:rowOff>276225</xdr:rowOff>
    </xdr:from>
    <xdr:to>
      <xdr:col>6</xdr:col>
      <xdr:colOff>838201</xdr:colOff>
      <xdr:row>3</xdr:row>
      <xdr:rowOff>219076</xdr:rowOff>
    </xdr:to>
    <xdr:pic>
      <xdr:nvPicPr>
        <xdr:cNvPr id="3" name="Imagen 2" descr="C:\Users\Contabilidad\Downloads\TAMAÑO MINIMO IVC CONSEJO.png">
          <a:extLst>
            <a:ext uri="{FF2B5EF4-FFF2-40B4-BE49-F238E27FC236}">
              <a16:creationId xmlns:a16="http://schemas.microsoft.com/office/drawing/2014/main" id="{5EFB550C-4B03-4DFA-91BA-59E495D859D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276225"/>
          <a:ext cx="923926" cy="7810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40134</xdr:colOff>
      <xdr:row>0</xdr:row>
      <xdr:rowOff>276225</xdr:rowOff>
    </xdr:from>
    <xdr:to>
      <xdr:col>2</xdr:col>
      <xdr:colOff>1000126</xdr:colOff>
      <xdr:row>5</xdr:row>
      <xdr:rowOff>47626</xdr:rowOff>
    </xdr:to>
    <xdr:pic>
      <xdr:nvPicPr>
        <xdr:cNvPr id="2" name="Picture 1" descr="Resultado de imagen para escudo dominican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4034" y="276225"/>
          <a:ext cx="959992" cy="819151"/>
        </a:xfrm>
        <a:prstGeom prst="rect">
          <a:avLst/>
        </a:prstGeom>
        <a:noFill/>
      </xdr:spPr>
    </xdr:pic>
    <xdr:clientData/>
  </xdr:twoCellAnchor>
  <xdr:twoCellAnchor editAs="oneCell">
    <xdr:from>
      <xdr:col>5</xdr:col>
      <xdr:colOff>981075</xdr:colOff>
      <xdr:row>0</xdr:row>
      <xdr:rowOff>276225</xdr:rowOff>
    </xdr:from>
    <xdr:to>
      <xdr:col>6</xdr:col>
      <xdr:colOff>838201</xdr:colOff>
      <xdr:row>5</xdr:row>
      <xdr:rowOff>9526</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7275" y="276225"/>
          <a:ext cx="923926" cy="7810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154434</xdr:colOff>
      <xdr:row>0</xdr:row>
      <xdr:rowOff>400050</xdr:rowOff>
    </xdr:from>
    <xdr:to>
      <xdr:col>1</xdr:col>
      <xdr:colOff>1076326</xdr:colOff>
      <xdr:row>5</xdr:row>
      <xdr:rowOff>0</xdr:rowOff>
    </xdr:to>
    <xdr:pic>
      <xdr:nvPicPr>
        <xdr:cNvPr id="2" name="Picture 1" descr="Resultado de imagen para escudo dominican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06909" y="400050"/>
          <a:ext cx="921892" cy="762000"/>
        </a:xfrm>
        <a:prstGeom prst="rect">
          <a:avLst/>
        </a:prstGeom>
        <a:noFill/>
      </xdr:spPr>
    </xdr:pic>
    <xdr:clientData/>
  </xdr:twoCellAnchor>
  <xdr:twoCellAnchor editAs="oneCell">
    <xdr:from>
      <xdr:col>5</xdr:col>
      <xdr:colOff>95250</xdr:colOff>
      <xdr:row>0</xdr:row>
      <xdr:rowOff>352425</xdr:rowOff>
    </xdr:from>
    <xdr:to>
      <xdr:col>6</xdr:col>
      <xdr:colOff>209550</xdr:colOff>
      <xdr:row>5</xdr:row>
      <xdr:rowOff>76201</xdr:rowOff>
    </xdr:to>
    <xdr:pic>
      <xdr:nvPicPr>
        <xdr:cNvPr id="3" name="Imagen 2" descr="C:\Users\Contabilidad\Downloads\TAMAÑO MINIMO IVC CONSEJO.pn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96275" y="352425"/>
          <a:ext cx="876300" cy="838201"/>
        </a:xfrm>
        <a:prstGeom prst="rect">
          <a:avLst/>
        </a:prstGeom>
        <a:noFill/>
        <a:ln w="9525">
          <a:noFill/>
          <a:miter lim="800000"/>
          <a:headEnd/>
          <a:tailEnd/>
        </a:ln>
      </xdr:spPr>
    </xdr:pic>
    <xdr:clientData/>
  </xdr:twoCellAnchor>
  <xdr:twoCellAnchor>
    <xdr:from>
      <xdr:col>6</xdr:col>
      <xdr:colOff>752476</xdr:colOff>
      <xdr:row>50</xdr:row>
      <xdr:rowOff>9525</xdr:rowOff>
    </xdr:from>
    <xdr:to>
      <xdr:col>7</xdr:col>
      <xdr:colOff>193548</xdr:colOff>
      <xdr:row>85</xdr:row>
      <xdr:rowOff>0</xdr:rowOff>
    </xdr:to>
    <xdr:sp macro="" textlink="">
      <xdr:nvSpPr>
        <xdr:cNvPr id="4" name="Cerrar llave 3">
          <a:extLst>
            <a:ext uri="{FF2B5EF4-FFF2-40B4-BE49-F238E27FC236}">
              <a16:creationId xmlns:a16="http://schemas.microsoft.com/office/drawing/2014/main" id="{00000000-0008-0000-0700-000004000000}"/>
            </a:ext>
          </a:extLst>
        </xdr:cNvPr>
        <xdr:cNvSpPr/>
      </xdr:nvSpPr>
      <xdr:spPr>
        <a:xfrm>
          <a:off x="9953626" y="11868150"/>
          <a:ext cx="203072" cy="6657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D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40134</xdr:colOff>
      <xdr:row>0</xdr:row>
      <xdr:rowOff>276225</xdr:rowOff>
    </xdr:from>
    <xdr:to>
      <xdr:col>3</xdr:col>
      <xdr:colOff>38101</xdr:colOff>
      <xdr:row>5</xdr:row>
      <xdr:rowOff>47626</xdr:rowOff>
    </xdr:to>
    <xdr:pic>
      <xdr:nvPicPr>
        <xdr:cNvPr id="2" name="Picture 1" descr="Resultado de imagen para escudo dominicano">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4034" y="276225"/>
          <a:ext cx="959992" cy="809626"/>
        </a:xfrm>
        <a:prstGeom prst="rect">
          <a:avLst/>
        </a:prstGeom>
        <a:noFill/>
      </xdr:spPr>
    </xdr:pic>
    <xdr:clientData/>
  </xdr:twoCellAnchor>
  <xdr:twoCellAnchor editAs="oneCell">
    <xdr:from>
      <xdr:col>5</xdr:col>
      <xdr:colOff>981074</xdr:colOff>
      <xdr:row>0</xdr:row>
      <xdr:rowOff>276224</xdr:rowOff>
    </xdr:from>
    <xdr:to>
      <xdr:col>7</xdr:col>
      <xdr:colOff>219074</xdr:colOff>
      <xdr:row>5</xdr:row>
      <xdr:rowOff>142875</xdr:rowOff>
    </xdr:to>
    <xdr:pic>
      <xdr:nvPicPr>
        <xdr:cNvPr id="3" name="Imagen 2" descr="C:\Users\Contabilidad\Downloads\TAMAÑO MINIMO IVC CONSEJO.png">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48774" y="276224"/>
          <a:ext cx="962025" cy="9048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C535-B051-47D7-8BC1-7F39CFD5E8FE}">
  <sheetPr>
    <tabColor rgb="FF0000FF"/>
  </sheetPr>
  <dimension ref="B1:O69"/>
  <sheetViews>
    <sheetView tabSelected="1" topLeftCell="A52" zoomScaleNormal="100" workbookViewId="0">
      <selection activeCell="E55" sqref="E55"/>
    </sheetView>
  </sheetViews>
  <sheetFormatPr baseColWidth="10" defaultRowHeight="15" x14ac:dyDescent="0.25"/>
  <cols>
    <col min="1" max="1" width="1.5703125" customWidth="1"/>
    <col min="2" max="2" width="9.42578125" customWidth="1"/>
    <col min="3" max="3" width="21.140625" customWidth="1"/>
    <col min="4" max="4" width="29.85546875" customWidth="1"/>
    <col min="5" max="5" width="54.140625" customWidth="1"/>
    <col min="6" max="6" width="16" customWidth="1"/>
    <col min="7" max="7" width="13.42578125" customWidth="1"/>
    <col min="8" max="8" width="9.5703125" customWidth="1"/>
    <col min="9" max="9" width="17" customWidth="1"/>
    <col min="10" max="10" width="17.140625" customWidth="1"/>
    <col min="11" max="11" width="16.7109375" customWidth="1"/>
  </cols>
  <sheetData>
    <row r="1" spans="2:15" ht="27.75" customHeight="1" x14ac:dyDescent="0.6">
      <c r="B1" s="556" t="s">
        <v>38</v>
      </c>
      <c r="C1" s="556"/>
      <c r="D1" s="556"/>
      <c r="E1" s="556"/>
      <c r="F1" s="556"/>
      <c r="G1" s="556"/>
      <c r="H1" s="556"/>
      <c r="K1" s="47"/>
      <c r="L1" s="47"/>
      <c r="M1" s="47"/>
      <c r="N1" s="47"/>
      <c r="O1" s="47"/>
    </row>
    <row r="2" spans="2:15" ht="17.25" customHeight="1" x14ac:dyDescent="0.3">
      <c r="B2" s="557" t="s">
        <v>0</v>
      </c>
      <c r="C2" s="557"/>
      <c r="D2" s="557"/>
      <c r="E2" s="557"/>
      <c r="F2" s="557"/>
      <c r="G2" s="557"/>
      <c r="H2" s="557"/>
      <c r="K2" s="48"/>
      <c r="L2" s="48"/>
      <c r="M2" s="48"/>
      <c r="N2" s="48"/>
      <c r="O2" s="48"/>
    </row>
    <row r="3" spans="2:15" ht="21" customHeight="1" x14ac:dyDescent="0.25">
      <c r="B3" s="561" t="s">
        <v>428</v>
      </c>
      <c r="C3" s="561"/>
      <c r="D3" s="561"/>
      <c r="E3" s="561"/>
      <c r="F3" s="561"/>
      <c r="G3" s="561"/>
      <c r="H3" s="561"/>
    </row>
    <row r="4" spans="2:15" ht="21" customHeight="1" x14ac:dyDescent="0.25">
      <c r="B4" s="562" t="s">
        <v>429</v>
      </c>
      <c r="C4" s="562"/>
      <c r="D4" s="562"/>
      <c r="E4" s="562"/>
      <c r="F4" s="562"/>
      <c r="G4" s="562"/>
      <c r="H4" s="562"/>
    </row>
    <row r="5" spans="2:15" ht="15.75" x14ac:dyDescent="0.25">
      <c r="B5" s="558" t="s">
        <v>20</v>
      </c>
      <c r="C5" s="558"/>
      <c r="D5" s="558"/>
      <c r="E5" s="558"/>
      <c r="F5" s="558"/>
      <c r="G5" s="558"/>
      <c r="H5" s="558"/>
    </row>
    <row r="6" spans="2:15" ht="9" customHeight="1" x14ac:dyDescent="0.25"/>
    <row r="7" spans="2:15" ht="15" customHeight="1" x14ac:dyDescent="0.25">
      <c r="B7" s="559" t="s">
        <v>290</v>
      </c>
      <c r="C7" s="559"/>
      <c r="D7" s="559"/>
      <c r="E7" s="559"/>
      <c r="F7" s="559"/>
      <c r="G7" s="559"/>
      <c r="H7" s="559"/>
    </row>
    <row r="8" spans="2:15" ht="19.5" customHeight="1" x14ac:dyDescent="0.25">
      <c r="B8" s="559" t="s">
        <v>289</v>
      </c>
      <c r="C8" s="559"/>
      <c r="D8" s="559"/>
      <c r="E8" s="559"/>
      <c r="F8" s="559"/>
      <c r="G8" s="559"/>
      <c r="H8" s="559"/>
    </row>
    <row r="9" spans="2:15" ht="10.5" customHeight="1" thickBot="1" x14ac:dyDescent="0.3">
      <c r="B9" s="560"/>
      <c r="C9" s="560"/>
      <c r="D9" s="560"/>
      <c r="E9" s="560"/>
      <c r="F9" s="560"/>
      <c r="G9" s="560"/>
      <c r="H9" s="560"/>
    </row>
    <row r="10" spans="2:15" ht="24" customHeight="1" x14ac:dyDescent="0.25">
      <c r="B10" s="19" t="s">
        <v>1</v>
      </c>
      <c r="C10" s="493" t="s">
        <v>2</v>
      </c>
      <c r="D10" s="494" t="s">
        <v>3</v>
      </c>
      <c r="E10" s="494" t="s">
        <v>4</v>
      </c>
      <c r="F10" s="495" t="s">
        <v>5</v>
      </c>
      <c r="G10" s="495" t="s">
        <v>6</v>
      </c>
      <c r="H10" s="496" t="s">
        <v>7</v>
      </c>
    </row>
    <row r="11" spans="2:15" ht="10.5" customHeight="1" thickBot="1" x14ac:dyDescent="0.3">
      <c r="B11" s="497"/>
      <c r="C11" s="498"/>
      <c r="D11" s="61"/>
      <c r="E11" s="61"/>
      <c r="F11" s="499" t="s">
        <v>8</v>
      </c>
      <c r="G11" s="500"/>
      <c r="H11" s="501" t="s">
        <v>9</v>
      </c>
    </row>
    <row r="12" spans="2:15" s="6" customFormat="1" ht="33" customHeight="1" x14ac:dyDescent="0.25">
      <c r="B12" s="118">
        <v>44104</v>
      </c>
      <c r="C12" s="110" t="s">
        <v>59</v>
      </c>
      <c r="D12" s="111" t="s">
        <v>53</v>
      </c>
      <c r="E12" s="117" t="s">
        <v>60</v>
      </c>
      <c r="F12" s="90" t="s">
        <v>54</v>
      </c>
      <c r="G12" s="67">
        <v>2600</v>
      </c>
      <c r="H12" s="502"/>
      <c r="I12"/>
      <c r="J12"/>
    </row>
    <row r="13" spans="2:15" s="6" customFormat="1" ht="35.25" customHeight="1" thickBot="1" x14ac:dyDescent="0.3">
      <c r="B13" s="118">
        <v>44169</v>
      </c>
      <c r="C13" s="110" t="s">
        <v>61</v>
      </c>
      <c r="D13" s="111" t="s">
        <v>53</v>
      </c>
      <c r="E13" s="117" t="s">
        <v>62</v>
      </c>
      <c r="F13" s="90" t="s">
        <v>54</v>
      </c>
      <c r="G13" s="67">
        <v>2640</v>
      </c>
      <c r="H13" s="502"/>
      <c r="I13"/>
      <c r="J13"/>
    </row>
    <row r="14" spans="2:15" s="6" customFormat="1" ht="21" customHeight="1" thickBot="1" x14ac:dyDescent="0.3">
      <c r="B14" s="503"/>
      <c r="C14" s="504"/>
      <c r="D14" s="505"/>
      <c r="E14" s="506"/>
      <c r="F14" s="507"/>
      <c r="G14" s="105">
        <f>SUM(G12:G13)</f>
        <v>5240</v>
      </c>
      <c r="H14" s="508"/>
      <c r="I14"/>
      <c r="J14"/>
    </row>
    <row r="15" spans="2:15" s="6" customFormat="1" ht="51" customHeight="1" x14ac:dyDescent="0.25">
      <c r="B15" s="246">
        <v>44337</v>
      </c>
      <c r="C15" s="110" t="s">
        <v>216</v>
      </c>
      <c r="D15" s="293" t="s">
        <v>217</v>
      </c>
      <c r="E15" s="117" t="s">
        <v>218</v>
      </c>
      <c r="F15" s="90" t="s">
        <v>57</v>
      </c>
      <c r="G15" s="256">
        <v>21000.01</v>
      </c>
      <c r="H15" s="502"/>
      <c r="I15"/>
      <c r="J15"/>
    </row>
    <row r="16" spans="2:15" s="6" customFormat="1" ht="52.5" customHeight="1" x14ac:dyDescent="0.25">
      <c r="B16" s="246">
        <v>44403</v>
      </c>
      <c r="C16" s="97" t="s">
        <v>256</v>
      </c>
      <c r="D16" s="420" t="s">
        <v>257</v>
      </c>
      <c r="E16" s="421" t="s">
        <v>258</v>
      </c>
      <c r="F16" s="316" t="s">
        <v>205</v>
      </c>
      <c r="G16" s="256">
        <v>27921.32</v>
      </c>
      <c r="H16" s="502"/>
      <c r="I16"/>
      <c r="J16"/>
    </row>
    <row r="17" spans="2:11" s="6" customFormat="1" ht="52.5" customHeight="1" x14ac:dyDescent="0.25">
      <c r="B17" s="513">
        <v>44461</v>
      </c>
      <c r="C17" s="514" t="s">
        <v>393</v>
      </c>
      <c r="D17" s="515" t="s">
        <v>394</v>
      </c>
      <c r="E17" s="516" t="s">
        <v>395</v>
      </c>
      <c r="F17" s="517" t="s">
        <v>57</v>
      </c>
      <c r="G17" s="518">
        <v>17936</v>
      </c>
      <c r="H17" s="519"/>
      <c r="I17"/>
      <c r="J17"/>
    </row>
    <row r="18" spans="2:11" s="115" customFormat="1" ht="41.25" customHeight="1" x14ac:dyDescent="0.25">
      <c r="B18" s="513">
        <v>44377</v>
      </c>
      <c r="C18" s="520" t="s">
        <v>225</v>
      </c>
      <c r="D18" s="520" t="s">
        <v>226</v>
      </c>
      <c r="E18" s="521" t="s">
        <v>430</v>
      </c>
      <c r="F18" s="522" t="s">
        <v>227</v>
      </c>
      <c r="G18" s="518">
        <f>324896.04+54109.97</f>
        <v>379006.01</v>
      </c>
      <c r="H18" s="523"/>
      <c r="I18"/>
      <c r="J18"/>
      <c r="K18" s="313"/>
    </row>
    <row r="19" spans="2:11" s="115" customFormat="1" ht="36.75" customHeight="1" x14ac:dyDescent="0.25">
      <c r="B19" s="513">
        <v>44377</v>
      </c>
      <c r="C19" s="520" t="s">
        <v>225</v>
      </c>
      <c r="D19" s="524" t="s">
        <v>229</v>
      </c>
      <c r="E19" s="525" t="s">
        <v>431</v>
      </c>
      <c r="F19" s="522" t="s">
        <v>232</v>
      </c>
      <c r="G19" s="518">
        <f>625+125</f>
        <v>750</v>
      </c>
      <c r="H19" s="523"/>
      <c r="I19"/>
      <c r="J19"/>
      <c r="K19" s="313"/>
    </row>
    <row r="20" spans="2:11" s="115" customFormat="1" ht="36.75" customHeight="1" x14ac:dyDescent="0.25">
      <c r="B20" s="526">
        <v>44467</v>
      </c>
      <c r="C20" s="527" t="s">
        <v>420</v>
      </c>
      <c r="D20" s="528" t="s">
        <v>49</v>
      </c>
      <c r="E20" s="529" t="s">
        <v>422</v>
      </c>
      <c r="F20" s="530" t="s">
        <v>50</v>
      </c>
      <c r="G20" s="518">
        <v>68996.42</v>
      </c>
      <c r="H20" s="531"/>
      <c r="I20"/>
      <c r="J20"/>
      <c r="K20" s="313"/>
    </row>
    <row r="21" spans="2:11" s="115" customFormat="1" ht="36.75" customHeight="1" x14ac:dyDescent="0.25">
      <c r="B21" s="526">
        <v>44467</v>
      </c>
      <c r="C21" s="527" t="s">
        <v>421</v>
      </c>
      <c r="D21" s="528" t="s">
        <v>49</v>
      </c>
      <c r="E21" s="529" t="s">
        <v>423</v>
      </c>
      <c r="F21" s="530" t="s">
        <v>50</v>
      </c>
      <c r="G21" s="518">
        <v>245223.8</v>
      </c>
      <c r="H21" s="531"/>
      <c r="I21"/>
      <c r="J21"/>
      <c r="K21" s="313"/>
    </row>
    <row r="22" spans="2:11" s="115" customFormat="1" ht="36.75" customHeight="1" x14ac:dyDescent="0.25">
      <c r="B22" s="513">
        <v>44445</v>
      </c>
      <c r="C22" s="532" t="s">
        <v>296</v>
      </c>
      <c r="D22" s="524" t="s">
        <v>52</v>
      </c>
      <c r="E22" s="529" t="s">
        <v>297</v>
      </c>
      <c r="F22" s="517" t="s">
        <v>39</v>
      </c>
      <c r="G22" s="518">
        <v>6785</v>
      </c>
      <c r="H22" s="523"/>
      <c r="I22"/>
      <c r="J22"/>
      <c r="K22" s="313"/>
    </row>
    <row r="23" spans="2:11" s="115" customFormat="1" ht="50.25" customHeight="1" x14ac:dyDescent="0.25">
      <c r="B23" s="513">
        <v>44461</v>
      </c>
      <c r="C23" s="532" t="s">
        <v>398</v>
      </c>
      <c r="D23" s="524" t="s">
        <v>312</v>
      </c>
      <c r="E23" s="529" t="s">
        <v>399</v>
      </c>
      <c r="F23" s="517" t="s">
        <v>314</v>
      </c>
      <c r="G23" s="518">
        <v>9440</v>
      </c>
      <c r="H23" s="523"/>
      <c r="I23"/>
      <c r="J23"/>
      <c r="K23" s="313"/>
    </row>
    <row r="24" spans="2:11" ht="31.5" customHeight="1" x14ac:dyDescent="0.25">
      <c r="B24" s="533">
        <v>44459</v>
      </c>
      <c r="C24" s="534" t="s">
        <v>377</v>
      </c>
      <c r="D24" s="535" t="s">
        <v>212</v>
      </c>
      <c r="E24" s="516" t="s">
        <v>378</v>
      </c>
      <c r="F24" s="517" t="s">
        <v>33</v>
      </c>
      <c r="G24" s="518">
        <v>123475.64</v>
      </c>
      <c r="H24" s="536"/>
    </row>
    <row r="25" spans="2:11" ht="31.5" customHeight="1" x14ac:dyDescent="0.25">
      <c r="B25" s="533">
        <v>44459</v>
      </c>
      <c r="C25" s="534" t="s">
        <v>379</v>
      </c>
      <c r="D25" s="535" t="s">
        <v>212</v>
      </c>
      <c r="E25" s="516" t="s">
        <v>380</v>
      </c>
      <c r="F25" s="517" t="s">
        <v>33</v>
      </c>
      <c r="G25" s="518">
        <v>119876.94</v>
      </c>
      <c r="H25" s="536"/>
    </row>
    <row r="26" spans="2:11" ht="21.75" customHeight="1" x14ac:dyDescent="0.25">
      <c r="B26" s="533">
        <v>44439</v>
      </c>
      <c r="C26" s="534" t="s">
        <v>266</v>
      </c>
      <c r="D26" s="535" t="s">
        <v>238</v>
      </c>
      <c r="E26" s="516" t="s">
        <v>265</v>
      </c>
      <c r="F26" s="517" t="s">
        <v>33</v>
      </c>
      <c r="G26" s="518">
        <v>30759.9</v>
      </c>
      <c r="H26" s="536"/>
    </row>
    <row r="27" spans="2:11" ht="30" customHeight="1" x14ac:dyDescent="0.25">
      <c r="B27" s="533">
        <v>44439</v>
      </c>
      <c r="C27" s="534" t="s">
        <v>267</v>
      </c>
      <c r="D27" s="535" t="s">
        <v>238</v>
      </c>
      <c r="E27" s="516" t="s">
        <v>268</v>
      </c>
      <c r="F27" s="517" t="s">
        <v>33</v>
      </c>
      <c r="G27" s="518">
        <v>2494.21</v>
      </c>
      <c r="H27" s="536"/>
    </row>
    <row r="28" spans="2:11" ht="30" customHeight="1" x14ac:dyDescent="0.25">
      <c r="B28" s="533">
        <v>44469</v>
      </c>
      <c r="C28" s="534" t="s">
        <v>424</v>
      </c>
      <c r="D28" s="535" t="s">
        <v>238</v>
      </c>
      <c r="E28" s="516" t="s">
        <v>426</v>
      </c>
      <c r="F28" s="517" t="s">
        <v>33</v>
      </c>
      <c r="G28" s="518">
        <v>30769.65</v>
      </c>
      <c r="H28" s="536"/>
    </row>
    <row r="29" spans="2:11" ht="30" customHeight="1" x14ac:dyDescent="0.25">
      <c r="B29" s="533">
        <f>SUM(B28)</f>
        <v>44469</v>
      </c>
      <c r="C29" s="534" t="s">
        <v>425</v>
      </c>
      <c r="D29" s="535" t="s">
        <v>238</v>
      </c>
      <c r="E29" s="516" t="s">
        <v>427</v>
      </c>
      <c r="F29" s="517" t="s">
        <v>33</v>
      </c>
      <c r="G29" s="518">
        <v>2547.52</v>
      </c>
      <c r="H29" s="536"/>
    </row>
    <row r="30" spans="2:11" ht="30" customHeight="1" x14ac:dyDescent="0.25">
      <c r="B30" s="533">
        <v>44445</v>
      </c>
      <c r="C30" s="534" t="s">
        <v>292</v>
      </c>
      <c r="D30" s="535" t="s">
        <v>51</v>
      </c>
      <c r="E30" s="516" t="s">
        <v>293</v>
      </c>
      <c r="F30" s="517" t="s">
        <v>33</v>
      </c>
      <c r="G30" s="518">
        <v>13037.73</v>
      </c>
      <c r="H30" s="536"/>
    </row>
    <row r="31" spans="2:11" ht="30" customHeight="1" x14ac:dyDescent="0.25">
      <c r="B31" s="533">
        <v>44445</v>
      </c>
      <c r="C31" s="534" t="s">
        <v>294</v>
      </c>
      <c r="D31" s="535" t="s">
        <v>51</v>
      </c>
      <c r="E31" s="516" t="s">
        <v>295</v>
      </c>
      <c r="F31" s="517" t="s">
        <v>33</v>
      </c>
      <c r="G31" s="518">
        <v>4003.97</v>
      </c>
      <c r="H31" s="536"/>
    </row>
    <row r="32" spans="2:11" ht="39.75" customHeight="1" x14ac:dyDescent="0.25">
      <c r="B32" s="533">
        <v>44467</v>
      </c>
      <c r="C32" s="534" t="s">
        <v>323</v>
      </c>
      <c r="D32" s="535" t="s">
        <v>400</v>
      </c>
      <c r="E32" s="516" t="s">
        <v>401</v>
      </c>
      <c r="F32" s="537" t="s">
        <v>402</v>
      </c>
      <c r="G32" s="518">
        <v>121103.24</v>
      </c>
      <c r="H32" s="536"/>
    </row>
    <row r="33" spans="2:11" ht="39.75" customHeight="1" x14ac:dyDescent="0.25">
      <c r="B33" s="533">
        <v>44468</v>
      </c>
      <c r="C33" s="534" t="s">
        <v>323</v>
      </c>
      <c r="D33" s="535" t="s">
        <v>406</v>
      </c>
      <c r="E33" s="516" t="s">
        <v>407</v>
      </c>
      <c r="F33" s="537" t="s">
        <v>54</v>
      </c>
      <c r="G33" s="518">
        <v>129644.59</v>
      </c>
      <c r="H33" s="536"/>
    </row>
    <row r="34" spans="2:11" s="115" customFormat="1" ht="29.25" customHeight="1" x14ac:dyDescent="0.25">
      <c r="B34" s="513">
        <v>44440</v>
      </c>
      <c r="C34" s="514" t="s">
        <v>317</v>
      </c>
      <c r="D34" s="535" t="s">
        <v>213</v>
      </c>
      <c r="E34" s="516" t="s">
        <v>318</v>
      </c>
      <c r="F34" s="517" t="s">
        <v>39</v>
      </c>
      <c r="G34" s="518">
        <v>715</v>
      </c>
      <c r="H34" s="523"/>
      <c r="I34"/>
      <c r="J34"/>
      <c r="K34" s="313"/>
    </row>
    <row r="35" spans="2:11" s="115" customFormat="1" ht="41.25" customHeight="1" x14ac:dyDescent="0.25">
      <c r="B35" s="513">
        <v>44469</v>
      </c>
      <c r="C35" s="514" t="s">
        <v>403</v>
      </c>
      <c r="D35" s="535" t="s">
        <v>404</v>
      </c>
      <c r="E35" s="516" t="s">
        <v>405</v>
      </c>
      <c r="F35" s="517" t="s">
        <v>56</v>
      </c>
      <c r="G35" s="518">
        <v>3540</v>
      </c>
      <c r="H35" s="523"/>
      <c r="I35"/>
      <c r="J35"/>
      <c r="K35" s="313"/>
    </row>
    <row r="36" spans="2:11" s="115" customFormat="1" ht="27" customHeight="1" x14ac:dyDescent="0.25">
      <c r="B36" s="538">
        <v>44306</v>
      </c>
      <c r="C36" s="527" t="s">
        <v>220</v>
      </c>
      <c r="D36" s="539" t="s">
        <v>221</v>
      </c>
      <c r="E36" s="540" t="s">
        <v>222</v>
      </c>
      <c r="F36" s="522" t="s">
        <v>40</v>
      </c>
      <c r="G36" s="541">
        <v>79041.81</v>
      </c>
      <c r="H36" s="542"/>
      <c r="I36"/>
      <c r="J36"/>
      <c r="K36" s="313"/>
    </row>
    <row r="37" spans="2:11" ht="30.75" customHeight="1" x14ac:dyDescent="0.25">
      <c r="B37" s="543">
        <v>44421</v>
      </c>
      <c r="C37" s="527" t="s">
        <v>250</v>
      </c>
      <c r="D37" s="539" t="s">
        <v>196</v>
      </c>
      <c r="E37" s="516" t="s">
        <v>251</v>
      </c>
      <c r="F37" s="544" t="s">
        <v>197</v>
      </c>
      <c r="G37" s="541">
        <v>20119</v>
      </c>
      <c r="H37" s="531"/>
    </row>
    <row r="38" spans="2:11" ht="25.5" customHeight="1" x14ac:dyDescent="0.25">
      <c r="B38" s="533">
        <v>44441</v>
      </c>
      <c r="C38" s="527" t="s">
        <v>315</v>
      </c>
      <c r="D38" s="539" t="s">
        <v>214</v>
      </c>
      <c r="E38" s="529" t="s">
        <v>316</v>
      </c>
      <c r="F38" s="530" t="s">
        <v>48</v>
      </c>
      <c r="G38" s="518">
        <v>26500</v>
      </c>
      <c r="H38" s="536"/>
    </row>
    <row r="39" spans="2:11" ht="73.5" customHeight="1" x14ac:dyDescent="0.25">
      <c r="B39" s="533">
        <v>44460</v>
      </c>
      <c r="C39" s="527" t="s">
        <v>396</v>
      </c>
      <c r="D39" s="539" t="s">
        <v>304</v>
      </c>
      <c r="E39" s="529" t="s">
        <v>397</v>
      </c>
      <c r="F39" s="530" t="s">
        <v>57</v>
      </c>
      <c r="G39" s="518">
        <v>71390</v>
      </c>
      <c r="H39" s="536"/>
    </row>
    <row r="40" spans="2:11" ht="39.75" customHeight="1" x14ac:dyDescent="0.25">
      <c r="B40" s="533">
        <v>44452</v>
      </c>
      <c r="C40" s="527" t="s">
        <v>321</v>
      </c>
      <c r="D40" s="539" t="s">
        <v>63</v>
      </c>
      <c r="E40" s="529" t="s">
        <v>322</v>
      </c>
      <c r="F40" s="530" t="s">
        <v>47</v>
      </c>
      <c r="G40" s="518">
        <v>59000</v>
      </c>
      <c r="H40" s="536"/>
    </row>
    <row r="41" spans="2:11" ht="39.75" customHeight="1" x14ac:dyDescent="0.25">
      <c r="B41" s="533">
        <v>44445</v>
      </c>
      <c r="C41" s="527" t="s">
        <v>327</v>
      </c>
      <c r="D41" s="539" t="s">
        <v>210</v>
      </c>
      <c r="E41" s="529" t="s">
        <v>328</v>
      </c>
      <c r="F41" s="530" t="s">
        <v>48</v>
      </c>
      <c r="G41" s="518">
        <v>18000</v>
      </c>
      <c r="H41" s="536"/>
    </row>
    <row r="42" spans="2:11" ht="39.75" customHeight="1" x14ac:dyDescent="0.25">
      <c r="B42" s="526">
        <v>44452</v>
      </c>
      <c r="C42" s="527" t="s">
        <v>363</v>
      </c>
      <c r="D42" s="539" t="s">
        <v>301</v>
      </c>
      <c r="E42" s="525" t="s">
        <v>362</v>
      </c>
      <c r="F42" s="544" t="s">
        <v>199</v>
      </c>
      <c r="G42" s="545">
        <v>376000</v>
      </c>
      <c r="H42" s="546"/>
      <c r="K42" s="492"/>
    </row>
    <row r="43" spans="2:11" ht="39.75" customHeight="1" x14ac:dyDescent="0.25">
      <c r="B43" s="526">
        <v>44452</v>
      </c>
      <c r="C43" s="527" t="s">
        <v>365</v>
      </c>
      <c r="D43" s="539" t="s">
        <v>301</v>
      </c>
      <c r="E43" s="525" t="s">
        <v>364</v>
      </c>
      <c r="F43" s="544" t="s">
        <v>199</v>
      </c>
      <c r="G43" s="545">
        <v>376000</v>
      </c>
      <c r="H43" s="546"/>
      <c r="K43" s="492"/>
    </row>
    <row r="44" spans="2:11" ht="39.75" customHeight="1" x14ac:dyDescent="0.25">
      <c r="B44" s="526">
        <v>44460</v>
      </c>
      <c r="C44" s="527" t="s">
        <v>366</v>
      </c>
      <c r="D44" s="539" t="s">
        <v>301</v>
      </c>
      <c r="E44" s="525" t="s">
        <v>367</v>
      </c>
      <c r="F44" s="544" t="s">
        <v>199</v>
      </c>
      <c r="G44" s="545">
        <v>376000</v>
      </c>
      <c r="H44" s="546"/>
      <c r="K44" s="492"/>
    </row>
    <row r="45" spans="2:11" ht="39.75" customHeight="1" x14ac:dyDescent="0.25">
      <c r="B45" s="526">
        <v>44468</v>
      </c>
      <c r="C45" s="527" t="s">
        <v>323</v>
      </c>
      <c r="D45" s="539" t="s">
        <v>299</v>
      </c>
      <c r="E45" s="525" t="s">
        <v>408</v>
      </c>
      <c r="F45" s="544" t="s">
        <v>409</v>
      </c>
      <c r="G45" s="545">
        <v>81125</v>
      </c>
      <c r="H45" s="546"/>
      <c r="K45" s="492"/>
    </row>
    <row r="46" spans="2:11" ht="21.75" customHeight="1" thickBot="1" x14ac:dyDescent="0.3">
      <c r="B46" s="68"/>
      <c r="C46" s="69"/>
      <c r="D46" s="70"/>
      <c r="E46" s="70"/>
      <c r="F46" s="70"/>
      <c r="G46" s="71">
        <f>SUM(G15:G45)</f>
        <v>2842202.76</v>
      </c>
      <c r="H46" s="72"/>
    </row>
    <row r="47" spans="2:11" ht="20.25" customHeight="1" thickBot="1" x14ac:dyDescent="0.3">
      <c r="B47" s="7"/>
      <c r="C47" s="7"/>
      <c r="D47" s="7"/>
      <c r="E47" s="7"/>
      <c r="F47" s="7"/>
      <c r="G47" s="73">
        <f>SUM(G46,G14)</f>
        <v>2847442.76</v>
      </c>
      <c r="H47" s="7"/>
    </row>
    <row r="48" spans="2:11" ht="15.75" thickTop="1" x14ac:dyDescent="0.25">
      <c r="B48" s="7"/>
      <c r="C48" s="7"/>
      <c r="D48" s="7"/>
      <c r="E48" s="7"/>
      <c r="F48" s="7"/>
      <c r="G48" s="8"/>
      <c r="H48" s="7"/>
    </row>
    <row r="49" spans="2:10" ht="18" customHeight="1" x14ac:dyDescent="0.25">
      <c r="B49" s="547" t="s">
        <v>433</v>
      </c>
      <c r="C49" s="548"/>
      <c r="D49" s="548"/>
      <c r="E49" s="548"/>
      <c r="F49" s="548"/>
      <c r="G49" s="549"/>
      <c r="H49" s="7"/>
    </row>
    <row r="50" spans="2:10" ht="18" customHeight="1" x14ac:dyDescent="0.5">
      <c r="B50" s="547" t="s">
        <v>434</v>
      </c>
      <c r="C50" s="548"/>
      <c r="D50" s="548"/>
      <c r="E50" s="548"/>
      <c r="F50" s="550"/>
      <c r="G50" s="551"/>
      <c r="H50" s="7"/>
    </row>
    <row r="51" spans="2:10" x14ac:dyDescent="0.25">
      <c r="B51" s="7"/>
      <c r="C51" s="7"/>
      <c r="D51" s="7"/>
      <c r="E51" s="7"/>
      <c r="F51" s="7"/>
      <c r="G51" s="8"/>
      <c r="H51" s="8"/>
      <c r="I51" s="552"/>
    </row>
    <row r="52" spans="2:10" x14ac:dyDescent="0.25">
      <c r="B52" s="7"/>
      <c r="C52" s="7"/>
      <c r="D52" s="7"/>
      <c r="E52" s="7"/>
      <c r="F52" s="7"/>
      <c r="G52" s="8"/>
      <c r="H52" s="8"/>
    </row>
    <row r="53" spans="2:10" ht="26.25" x14ac:dyDescent="0.4">
      <c r="B53" s="7"/>
      <c r="C53" s="7" t="s">
        <v>11</v>
      </c>
      <c r="D53" s="7"/>
      <c r="E53" s="7"/>
      <c r="F53" s="7"/>
      <c r="G53" s="8"/>
      <c r="H53" s="92"/>
    </row>
    <row r="54" spans="2:10" ht="26.25" x14ac:dyDescent="0.4">
      <c r="B54" s="7"/>
      <c r="C54" s="7"/>
      <c r="D54" s="7"/>
      <c r="E54" s="7"/>
      <c r="F54" s="7"/>
      <c r="G54" s="8"/>
      <c r="H54" s="92"/>
    </row>
    <row r="55" spans="2:10" x14ac:dyDescent="0.25">
      <c r="B55" s="9" t="s">
        <v>10</v>
      </c>
      <c r="C55" s="9"/>
      <c r="D55" s="9" t="s">
        <v>11</v>
      </c>
      <c r="E55" s="10" t="s">
        <v>12</v>
      </c>
      <c r="F55" s="9" t="s">
        <v>13</v>
      </c>
      <c r="G55" s="11"/>
      <c r="H55" s="9"/>
    </row>
    <row r="56" spans="2:10" ht="15" customHeight="1" x14ac:dyDescent="0.25">
      <c r="B56" s="9"/>
      <c r="C56" s="9"/>
      <c r="D56" s="9"/>
      <c r="E56" s="10"/>
      <c r="F56" s="9"/>
      <c r="G56" s="11"/>
      <c r="H56" s="9"/>
    </row>
    <row r="57" spans="2:10" ht="15" customHeight="1" x14ac:dyDescent="0.25">
      <c r="B57" s="7"/>
      <c r="C57" s="7"/>
      <c r="D57" s="7"/>
      <c r="E57" s="7"/>
      <c r="F57" s="7"/>
      <c r="G57" s="12"/>
      <c r="H57" s="7"/>
    </row>
    <row r="58" spans="2:10" x14ac:dyDescent="0.25">
      <c r="B58" s="13" t="s">
        <v>435</v>
      </c>
      <c r="C58" s="13"/>
      <c r="D58" s="13"/>
      <c r="E58" s="13" t="s">
        <v>14</v>
      </c>
      <c r="F58" s="13" t="s">
        <v>211</v>
      </c>
      <c r="G58" s="15"/>
      <c r="H58" s="14"/>
    </row>
    <row r="59" spans="2:10" x14ac:dyDescent="0.25">
      <c r="B59" s="14" t="s">
        <v>231</v>
      </c>
      <c r="C59" s="16"/>
      <c r="D59" s="14"/>
      <c r="E59" s="14" t="s">
        <v>16</v>
      </c>
      <c r="F59" s="14" t="s">
        <v>17</v>
      </c>
      <c r="G59" s="17"/>
      <c r="H59" s="14"/>
    </row>
    <row r="60" spans="2:10" x14ac:dyDescent="0.25">
      <c r="B60" s="86" t="s">
        <v>432</v>
      </c>
      <c r="C60" s="87"/>
      <c r="D60" s="17"/>
      <c r="E60" s="14"/>
      <c r="F60" s="14"/>
      <c r="G60" s="17"/>
      <c r="H60" s="14"/>
    </row>
    <row r="61" spans="2:10" x14ac:dyDescent="0.25">
      <c r="B61" s="86"/>
      <c r="C61" s="87"/>
      <c r="D61" s="14"/>
      <c r="E61" s="14"/>
      <c r="F61" s="14"/>
      <c r="G61" s="17"/>
      <c r="H61" s="14"/>
    </row>
    <row r="62" spans="2:10" x14ac:dyDescent="0.25">
      <c r="B62" s="22"/>
      <c r="C62" s="21"/>
      <c r="D62" s="14"/>
      <c r="F62" s="14"/>
      <c r="G62" s="17"/>
      <c r="H62" s="14"/>
    </row>
    <row r="63" spans="2:10" s="27" customFormat="1" ht="18" customHeight="1" x14ac:dyDescent="0.25">
      <c r="B63" s="79"/>
      <c r="C63" s="80"/>
      <c r="D63" s="79"/>
      <c r="E63" s="79"/>
      <c r="F63" s="79"/>
      <c r="G63" s="78"/>
      <c r="H63" s="81"/>
      <c r="I63"/>
      <c r="J63"/>
    </row>
    <row r="64" spans="2:10" s="27" customFormat="1" ht="15.75" customHeight="1" x14ac:dyDescent="0.25">
      <c r="B64" s="82"/>
      <c r="C64" s="82"/>
      <c r="D64" s="82"/>
      <c r="E64" s="82"/>
      <c r="F64" s="82"/>
      <c r="G64" s="83"/>
      <c r="H64" s="82"/>
      <c r="I64"/>
      <c r="J64"/>
    </row>
    <row r="65" spans="2:10" s="27" customFormat="1" ht="12" customHeight="1" x14ac:dyDescent="0.25">
      <c r="B65" s="82"/>
      <c r="C65" s="82"/>
      <c r="D65" s="82"/>
      <c r="E65" s="82"/>
      <c r="F65" s="82"/>
      <c r="G65" s="83"/>
      <c r="H65" s="82"/>
      <c r="I65"/>
      <c r="J65"/>
    </row>
    <row r="66" spans="2:10" s="27" customFormat="1" ht="15.95" customHeight="1" x14ac:dyDescent="0.25">
      <c r="B66" s="509"/>
      <c r="C66" s="510"/>
      <c r="D66" s="6"/>
      <c r="E66" s="82"/>
      <c r="F66" s="82"/>
      <c r="G66" s="8"/>
      <c r="H66" s="82"/>
      <c r="I66"/>
      <c r="J66"/>
    </row>
    <row r="67" spans="2:10" x14ac:dyDescent="0.25">
      <c r="B67" s="6"/>
      <c r="C67" s="511"/>
      <c r="D67" s="6"/>
    </row>
    <row r="68" spans="2:10" x14ac:dyDescent="0.25">
      <c r="B68" s="6"/>
      <c r="C68" s="512"/>
      <c r="D68" s="6"/>
    </row>
    <row r="69" spans="2:10" x14ac:dyDescent="0.25">
      <c r="B69" s="6"/>
      <c r="C69" s="511"/>
      <c r="D69" s="6"/>
    </row>
  </sheetData>
  <mergeCells count="8">
    <mergeCell ref="B8:H8"/>
    <mergeCell ref="B9:H9"/>
    <mergeCell ref="B1:H1"/>
    <mergeCell ref="B2:H2"/>
    <mergeCell ref="B3:H3"/>
    <mergeCell ref="B4:H4"/>
    <mergeCell ref="B5:H5"/>
    <mergeCell ref="B7:H7"/>
  </mergeCells>
  <pageMargins left="1.0629921259842521" right="0.19685039370078741" top="0.59055118110236227" bottom="0.19685039370078741" header="0.59055118110236227" footer="0.31496062992125984"/>
  <pageSetup scale="72" orientation="landscape" verticalDpi="0" r:id="rId1"/>
  <rowBreaks count="2" manualBreakCount="2">
    <brk id="25" max="7" man="1"/>
    <brk id="4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1:O90"/>
  <sheetViews>
    <sheetView topLeftCell="A3" workbookViewId="0">
      <selection activeCell="G68" sqref="G68"/>
    </sheetView>
  </sheetViews>
  <sheetFormatPr baseColWidth="10" defaultRowHeight="15" x14ac:dyDescent="0.25"/>
  <cols>
    <col min="1" max="1" width="1.5703125" customWidth="1"/>
    <col min="2" max="2" width="9.42578125" customWidth="1"/>
    <col min="3" max="3" width="21.140625" customWidth="1"/>
    <col min="4" max="4" width="29.85546875" customWidth="1"/>
    <col min="5" max="5" width="54.140625" customWidth="1"/>
    <col min="6" max="6" width="16" customWidth="1"/>
    <col min="7" max="7" width="13.42578125" customWidth="1"/>
    <col min="8" max="8" width="9.5703125" customWidth="1"/>
    <col min="9" max="9" width="17" customWidth="1"/>
    <col min="10" max="10" width="17.140625" customWidth="1"/>
    <col min="11" max="11" width="16.7109375" customWidth="1"/>
  </cols>
  <sheetData>
    <row r="1" spans="2:15" ht="27.75" customHeight="1" x14ac:dyDescent="0.6">
      <c r="B1" s="556" t="s">
        <v>38</v>
      </c>
      <c r="C1" s="556"/>
      <c r="D1" s="556"/>
      <c r="E1" s="556"/>
      <c r="F1" s="556"/>
      <c r="G1" s="556"/>
      <c r="H1" s="556"/>
      <c r="I1" s="47"/>
      <c r="J1" s="47"/>
      <c r="K1" s="47"/>
      <c r="L1" s="47"/>
      <c r="M1" s="47"/>
      <c r="N1" s="47"/>
      <c r="O1" s="47"/>
    </row>
    <row r="2" spans="2:15" ht="17.25" customHeight="1" x14ac:dyDescent="0.3">
      <c r="B2" s="557" t="s">
        <v>0</v>
      </c>
      <c r="C2" s="557"/>
      <c r="D2" s="557"/>
      <c r="E2" s="557"/>
      <c r="F2" s="557"/>
      <c r="G2" s="557"/>
      <c r="H2" s="557"/>
      <c r="I2" s="48"/>
      <c r="J2" s="48"/>
      <c r="K2" s="48"/>
      <c r="L2" s="48"/>
      <c r="M2" s="48"/>
      <c r="N2" s="48"/>
      <c r="O2" s="48"/>
    </row>
    <row r="3" spans="2:15" ht="12.75" customHeight="1" x14ac:dyDescent="0.25"/>
    <row r="4" spans="2:15" ht="15.75" x14ac:dyDescent="0.25">
      <c r="B4" s="558" t="s">
        <v>20</v>
      </c>
      <c r="C4" s="558"/>
      <c r="D4" s="558"/>
      <c r="E4" s="558"/>
      <c r="F4" s="558"/>
      <c r="G4" s="558"/>
      <c r="H4" s="558"/>
    </row>
    <row r="5" spans="2:15" ht="9" customHeight="1" x14ac:dyDescent="0.25"/>
    <row r="6" spans="2:15" ht="15" customHeight="1" x14ac:dyDescent="0.25">
      <c r="B6" s="559" t="s">
        <v>290</v>
      </c>
      <c r="C6" s="559"/>
      <c r="D6" s="559"/>
      <c r="E6" s="559"/>
      <c r="F6" s="559"/>
      <c r="G6" s="559"/>
      <c r="H6" s="559"/>
    </row>
    <row r="7" spans="2:15" ht="19.5" customHeight="1" x14ac:dyDescent="0.25">
      <c r="B7" s="559" t="s">
        <v>289</v>
      </c>
      <c r="C7" s="559"/>
      <c r="D7" s="559"/>
      <c r="E7" s="559"/>
      <c r="F7" s="559"/>
      <c r="G7" s="559"/>
      <c r="H7" s="559"/>
    </row>
    <row r="8" spans="2:15" ht="10.5" customHeight="1" thickBot="1" x14ac:dyDescent="0.3">
      <c r="B8" s="560"/>
      <c r="C8" s="560"/>
      <c r="D8" s="560"/>
      <c r="E8" s="560"/>
      <c r="F8" s="560"/>
      <c r="G8" s="560"/>
      <c r="H8" s="560"/>
      <c r="I8" s="6"/>
      <c r="J8" s="6"/>
    </row>
    <row r="9" spans="2:15" ht="24" customHeight="1" x14ac:dyDescent="0.25">
      <c r="B9" s="19" t="s">
        <v>1</v>
      </c>
      <c r="C9" s="49" t="s">
        <v>2</v>
      </c>
      <c r="D9" s="1" t="s">
        <v>3</v>
      </c>
      <c r="E9" s="1" t="s">
        <v>4</v>
      </c>
      <c r="F9" s="2" t="s">
        <v>5</v>
      </c>
      <c r="G9" s="2" t="s">
        <v>6</v>
      </c>
      <c r="H9" s="3" t="s">
        <v>7</v>
      </c>
      <c r="I9" s="56"/>
      <c r="J9" s="6"/>
    </row>
    <row r="10" spans="2:15" ht="10.5" customHeight="1" thickBot="1" x14ac:dyDescent="0.3">
      <c r="B10" s="60"/>
      <c r="C10" s="18"/>
      <c r="D10" s="61"/>
      <c r="E10" s="4"/>
      <c r="F10" s="5" t="s">
        <v>8</v>
      </c>
      <c r="G10" s="28"/>
      <c r="H10" s="62" t="s">
        <v>9</v>
      </c>
      <c r="I10" s="57"/>
      <c r="J10" s="6"/>
    </row>
    <row r="11" spans="2:15" s="6" customFormat="1" ht="27" customHeight="1" x14ac:dyDescent="0.25">
      <c r="B11" s="334">
        <v>43661</v>
      </c>
      <c r="C11" s="97" t="s">
        <v>41</v>
      </c>
      <c r="D11" s="335" t="s">
        <v>42</v>
      </c>
      <c r="E11" s="95" t="s">
        <v>43</v>
      </c>
      <c r="F11" s="96" t="s">
        <v>40</v>
      </c>
      <c r="G11" s="336">
        <v>10152.290000000001</v>
      </c>
      <c r="H11" s="337"/>
      <c r="I11" s="565" t="s">
        <v>223</v>
      </c>
      <c r="J11" s="555" t="s">
        <v>224</v>
      </c>
      <c r="K11" s="555" t="s">
        <v>230</v>
      </c>
    </row>
    <row r="12" spans="2:15" s="6" customFormat="1" ht="39" customHeight="1" thickBot="1" x14ac:dyDescent="0.3">
      <c r="B12" s="338">
        <v>43829</v>
      </c>
      <c r="C12" s="339" t="s">
        <v>44</v>
      </c>
      <c r="D12" s="340" t="s">
        <v>42</v>
      </c>
      <c r="E12" s="341" t="s">
        <v>45</v>
      </c>
      <c r="F12" s="342" t="s">
        <v>46</v>
      </c>
      <c r="G12" s="343">
        <v>3500</v>
      </c>
      <c r="H12" s="344"/>
      <c r="I12" s="565"/>
      <c r="J12" s="555"/>
      <c r="K12" s="555"/>
    </row>
    <row r="13" spans="2:15" s="6" customFormat="1" ht="24" customHeight="1" thickBot="1" x14ac:dyDescent="0.3">
      <c r="B13" s="100"/>
      <c r="C13" s="101"/>
      <c r="D13" s="102"/>
      <c r="E13" s="103"/>
      <c r="F13" s="104"/>
      <c r="G13" s="105">
        <f>SUM(G11:G12)</f>
        <v>13652.29</v>
      </c>
      <c r="H13" s="106"/>
    </row>
    <row r="14" spans="2:15" s="6" customFormat="1" ht="33" customHeight="1" x14ac:dyDescent="0.25">
      <c r="B14" s="118">
        <v>44104</v>
      </c>
      <c r="C14" s="110" t="s">
        <v>59</v>
      </c>
      <c r="D14" s="111" t="s">
        <v>53</v>
      </c>
      <c r="E14" s="117" t="s">
        <v>60</v>
      </c>
      <c r="F14" s="90" t="s">
        <v>54</v>
      </c>
      <c r="G14" s="67">
        <v>2600</v>
      </c>
      <c r="H14" s="119"/>
      <c r="I14" s="114" t="s">
        <v>195</v>
      </c>
      <c r="J14" s="245"/>
    </row>
    <row r="15" spans="2:15" s="6" customFormat="1" ht="35.25" customHeight="1" thickBot="1" x14ac:dyDescent="0.3">
      <c r="B15" s="118">
        <v>44169</v>
      </c>
      <c r="C15" s="110" t="s">
        <v>61</v>
      </c>
      <c r="D15" s="111" t="s">
        <v>53</v>
      </c>
      <c r="E15" s="117" t="s">
        <v>62</v>
      </c>
      <c r="F15" s="90" t="s">
        <v>54</v>
      </c>
      <c r="G15" s="67">
        <v>2640</v>
      </c>
      <c r="H15" s="119"/>
      <c r="I15" s="114" t="s">
        <v>195</v>
      </c>
      <c r="J15" s="245"/>
    </row>
    <row r="16" spans="2:15" s="6" customFormat="1" ht="21" customHeight="1" thickBot="1" x14ac:dyDescent="0.3">
      <c r="B16" s="100"/>
      <c r="C16" s="101"/>
      <c r="D16" s="102"/>
      <c r="E16" s="103"/>
      <c r="F16" s="104"/>
      <c r="G16" s="105">
        <f>SUM(G14:G15)</f>
        <v>5240</v>
      </c>
      <c r="H16" s="106"/>
    </row>
    <row r="17" spans="2:11" s="6" customFormat="1" ht="32.25" customHeight="1" x14ac:dyDescent="0.25">
      <c r="B17" s="435">
        <v>44459</v>
      </c>
      <c r="C17" s="384" t="s">
        <v>319</v>
      </c>
      <c r="D17" s="385" t="s">
        <v>255</v>
      </c>
      <c r="E17" s="380" t="s">
        <v>320</v>
      </c>
      <c r="F17" s="386" t="s">
        <v>50</v>
      </c>
      <c r="G17" s="374">
        <v>6214.77</v>
      </c>
      <c r="H17" s="436"/>
      <c r="I17" s="426" t="s">
        <v>370</v>
      </c>
      <c r="J17" s="373"/>
      <c r="K17" s="353"/>
    </row>
    <row r="18" spans="2:11" s="6" customFormat="1" ht="51" customHeight="1" x14ac:dyDescent="0.25">
      <c r="B18" s="246">
        <v>44337</v>
      </c>
      <c r="C18" s="110" t="s">
        <v>216</v>
      </c>
      <c r="D18" s="293" t="s">
        <v>217</v>
      </c>
      <c r="E18" s="117" t="s">
        <v>218</v>
      </c>
      <c r="F18" s="90" t="s">
        <v>57</v>
      </c>
      <c r="G18" s="256">
        <v>21000.01</v>
      </c>
      <c r="H18" s="119"/>
      <c r="I18" s="114" t="s">
        <v>288</v>
      </c>
      <c r="J18" s="312"/>
    </row>
    <row r="19" spans="2:11" s="6" customFormat="1" ht="52.5" customHeight="1" x14ac:dyDescent="0.25">
      <c r="B19" s="246">
        <v>44403</v>
      </c>
      <c r="C19" s="97" t="s">
        <v>256</v>
      </c>
      <c r="D19" s="420" t="s">
        <v>257</v>
      </c>
      <c r="E19" s="421" t="s">
        <v>258</v>
      </c>
      <c r="F19" s="316" t="s">
        <v>205</v>
      </c>
      <c r="G19" s="256">
        <v>27921.32</v>
      </c>
      <c r="H19" s="119"/>
      <c r="I19" s="114"/>
      <c r="J19" s="312"/>
    </row>
    <row r="20" spans="2:11" s="6" customFormat="1" ht="52.5" customHeight="1" x14ac:dyDescent="0.25">
      <c r="B20" s="409">
        <v>44461</v>
      </c>
      <c r="C20" s="387" t="s">
        <v>393</v>
      </c>
      <c r="D20" s="490" t="s">
        <v>394</v>
      </c>
      <c r="E20" s="389" t="s">
        <v>395</v>
      </c>
      <c r="F20" s="390" t="s">
        <v>57</v>
      </c>
      <c r="G20" s="374">
        <v>17936</v>
      </c>
      <c r="H20" s="491"/>
      <c r="I20" s="114" t="s">
        <v>419</v>
      </c>
      <c r="J20" s="312"/>
    </row>
    <row r="21" spans="2:11" ht="26.25" customHeight="1" x14ac:dyDescent="0.25">
      <c r="B21" s="413">
        <v>44436</v>
      </c>
      <c r="C21" s="397" t="s">
        <v>240</v>
      </c>
      <c r="D21" s="398" t="s">
        <v>49</v>
      </c>
      <c r="E21" s="399" t="s">
        <v>241</v>
      </c>
      <c r="F21" s="400" t="s">
        <v>50</v>
      </c>
      <c r="G21" s="396">
        <v>305813.49</v>
      </c>
      <c r="H21" s="414"/>
      <c r="I21" s="553" t="s">
        <v>284</v>
      </c>
      <c r="J21" s="554" t="s">
        <v>283</v>
      </c>
    </row>
    <row r="22" spans="2:11" ht="22.5" customHeight="1" x14ac:dyDescent="0.25">
      <c r="B22" s="413">
        <v>44436</v>
      </c>
      <c r="C22" s="397" t="s">
        <v>242</v>
      </c>
      <c r="D22" s="398" t="s">
        <v>49</v>
      </c>
      <c r="E22" s="399" t="s">
        <v>243</v>
      </c>
      <c r="F22" s="400" t="s">
        <v>50</v>
      </c>
      <c r="G22" s="396">
        <v>131708.38</v>
      </c>
      <c r="H22" s="414"/>
      <c r="I22" s="553"/>
      <c r="J22" s="554"/>
    </row>
    <row r="23" spans="2:11" s="115" customFormat="1" ht="41.25" customHeight="1" x14ac:dyDescent="0.25">
      <c r="B23" s="246">
        <v>44377</v>
      </c>
      <c r="C23" s="230" t="s">
        <v>225</v>
      </c>
      <c r="D23" s="230" t="s">
        <v>226</v>
      </c>
      <c r="E23" s="317" t="s">
        <v>269</v>
      </c>
      <c r="F23" s="96" t="s">
        <v>227</v>
      </c>
      <c r="G23" s="256">
        <v>324896.03999999998</v>
      </c>
      <c r="H23" s="255"/>
      <c r="I23" s="290"/>
      <c r="J23" s="312"/>
      <c r="K23" s="313"/>
    </row>
    <row r="24" spans="2:11" s="115" customFormat="1" ht="32.25" customHeight="1" x14ac:dyDescent="0.25">
      <c r="B24" s="246">
        <v>44439</v>
      </c>
      <c r="C24" s="230" t="s">
        <v>225</v>
      </c>
      <c r="D24" s="230" t="s">
        <v>226</v>
      </c>
      <c r="E24" s="375" t="s">
        <v>270</v>
      </c>
      <c r="F24" s="96" t="s">
        <v>227</v>
      </c>
      <c r="G24" s="256">
        <v>54109.97</v>
      </c>
      <c r="H24" s="422"/>
      <c r="I24" s="290"/>
      <c r="J24" s="312"/>
      <c r="K24" s="313"/>
    </row>
    <row r="25" spans="2:11" s="115" customFormat="1" ht="36.75" customHeight="1" x14ac:dyDescent="0.25">
      <c r="B25" s="246">
        <v>44377</v>
      </c>
      <c r="C25" s="230" t="s">
        <v>225</v>
      </c>
      <c r="D25" s="332" t="s">
        <v>229</v>
      </c>
      <c r="E25" s="375" t="s">
        <v>228</v>
      </c>
      <c r="F25" s="96" t="s">
        <v>232</v>
      </c>
      <c r="G25" s="256">
        <v>625</v>
      </c>
      <c r="H25" s="255"/>
      <c r="I25" s="290"/>
      <c r="J25" s="312"/>
      <c r="K25" s="313"/>
    </row>
    <row r="26" spans="2:11" s="115" customFormat="1" ht="36.75" customHeight="1" x14ac:dyDescent="0.25">
      <c r="B26" s="246">
        <v>44439</v>
      </c>
      <c r="C26" s="230" t="s">
        <v>225</v>
      </c>
      <c r="D26" s="332" t="s">
        <v>229</v>
      </c>
      <c r="E26" s="375" t="s">
        <v>271</v>
      </c>
      <c r="F26" s="96" t="s">
        <v>232</v>
      </c>
      <c r="G26" s="256">
        <v>250</v>
      </c>
      <c r="H26" s="255"/>
      <c r="I26" s="290"/>
      <c r="J26" s="312"/>
      <c r="K26" s="313"/>
    </row>
    <row r="27" spans="2:11" s="115" customFormat="1" ht="36.75" customHeight="1" x14ac:dyDescent="0.25">
      <c r="B27" s="246"/>
      <c r="C27" s="489"/>
      <c r="D27" s="332"/>
      <c r="E27" s="117"/>
      <c r="F27" s="316"/>
      <c r="G27" s="256"/>
      <c r="H27" s="255"/>
      <c r="I27" s="290"/>
      <c r="J27" s="312"/>
      <c r="K27" s="313"/>
    </row>
    <row r="28" spans="2:11" s="115" customFormat="1" ht="36.75" customHeight="1" x14ac:dyDescent="0.25">
      <c r="B28" s="246"/>
      <c r="C28" s="489"/>
      <c r="D28" s="332"/>
      <c r="E28" s="117"/>
      <c r="F28" s="316"/>
      <c r="G28" s="256"/>
      <c r="H28" s="255"/>
      <c r="I28" s="290"/>
      <c r="J28" s="312"/>
      <c r="K28" s="313"/>
    </row>
    <row r="29" spans="2:11" s="115" customFormat="1" ht="36.75" customHeight="1" x14ac:dyDescent="0.25">
      <c r="B29" s="435">
        <v>44445</v>
      </c>
      <c r="C29" s="443" t="s">
        <v>296</v>
      </c>
      <c r="D29" s="444" t="s">
        <v>52</v>
      </c>
      <c r="E29" s="399" t="s">
        <v>297</v>
      </c>
      <c r="F29" s="395" t="s">
        <v>39</v>
      </c>
      <c r="G29" s="396">
        <v>6785</v>
      </c>
      <c r="H29" s="437"/>
      <c r="I29" s="427" t="s">
        <v>343</v>
      </c>
      <c r="J29" s="408" t="s">
        <v>344</v>
      </c>
      <c r="K29" s="313"/>
    </row>
    <row r="30" spans="2:11" s="115" customFormat="1" ht="36.75" customHeight="1" x14ac:dyDescent="0.25">
      <c r="B30" s="435">
        <v>44442</v>
      </c>
      <c r="C30" s="448" t="s">
        <v>311</v>
      </c>
      <c r="D30" s="449" t="s">
        <v>312</v>
      </c>
      <c r="E30" s="380" t="s">
        <v>313</v>
      </c>
      <c r="F30" s="390" t="s">
        <v>314</v>
      </c>
      <c r="G30" s="374">
        <v>23600</v>
      </c>
      <c r="H30" s="437"/>
      <c r="I30" s="426" t="s">
        <v>346</v>
      </c>
      <c r="J30" s="312"/>
      <c r="K30" s="313"/>
    </row>
    <row r="31" spans="2:11" s="115" customFormat="1" ht="50.25" customHeight="1" x14ac:dyDescent="0.25">
      <c r="B31" s="409">
        <v>44461</v>
      </c>
      <c r="C31" s="448" t="s">
        <v>398</v>
      </c>
      <c r="D31" s="449" t="s">
        <v>312</v>
      </c>
      <c r="E31" s="380" t="s">
        <v>399</v>
      </c>
      <c r="F31" s="390" t="s">
        <v>314</v>
      </c>
      <c r="G31" s="374">
        <v>9440</v>
      </c>
      <c r="H31" s="437"/>
      <c r="I31" s="426" t="s">
        <v>417</v>
      </c>
      <c r="J31" s="312"/>
      <c r="K31" s="313"/>
    </row>
    <row r="32" spans="2:11" ht="30" customHeight="1" x14ac:dyDescent="0.25">
      <c r="B32" s="418">
        <v>44427</v>
      </c>
      <c r="C32" s="392" t="s">
        <v>261</v>
      </c>
      <c r="D32" s="393" t="s">
        <v>212</v>
      </c>
      <c r="E32" s="394" t="s">
        <v>262</v>
      </c>
      <c r="F32" s="395" t="s">
        <v>33</v>
      </c>
      <c r="G32" s="396">
        <v>117750.55</v>
      </c>
      <c r="H32" s="419"/>
      <c r="I32" s="553" t="s">
        <v>282</v>
      </c>
      <c r="J32" s="554" t="s">
        <v>283</v>
      </c>
    </row>
    <row r="33" spans="2:11" ht="31.5" customHeight="1" x14ac:dyDescent="0.25">
      <c r="B33" s="418">
        <v>44427</v>
      </c>
      <c r="C33" s="392" t="s">
        <v>263</v>
      </c>
      <c r="D33" s="393" t="s">
        <v>212</v>
      </c>
      <c r="E33" s="394" t="s">
        <v>264</v>
      </c>
      <c r="F33" s="395" t="s">
        <v>33</v>
      </c>
      <c r="G33" s="396">
        <v>113842.98</v>
      </c>
      <c r="H33" s="419"/>
      <c r="I33" s="553"/>
      <c r="J33" s="554"/>
    </row>
    <row r="34" spans="2:11" ht="31.5" customHeight="1" x14ac:dyDescent="0.25">
      <c r="B34" s="438">
        <v>44459</v>
      </c>
      <c r="C34" s="392" t="s">
        <v>377</v>
      </c>
      <c r="D34" s="393" t="s">
        <v>212</v>
      </c>
      <c r="E34" s="394" t="s">
        <v>378</v>
      </c>
      <c r="F34" s="395" t="s">
        <v>33</v>
      </c>
      <c r="G34" s="396">
        <v>123475.64</v>
      </c>
      <c r="H34" s="439"/>
      <c r="I34" s="553" t="s">
        <v>389</v>
      </c>
      <c r="J34" s="554" t="s">
        <v>390</v>
      </c>
    </row>
    <row r="35" spans="2:11" ht="31.5" customHeight="1" x14ac:dyDescent="0.25">
      <c r="B35" s="438">
        <v>44459</v>
      </c>
      <c r="C35" s="392" t="s">
        <v>379</v>
      </c>
      <c r="D35" s="393" t="s">
        <v>212</v>
      </c>
      <c r="E35" s="394" t="s">
        <v>380</v>
      </c>
      <c r="F35" s="395" t="s">
        <v>33</v>
      </c>
      <c r="G35" s="396">
        <v>119876.94</v>
      </c>
      <c r="H35" s="439"/>
      <c r="I35" s="553"/>
      <c r="J35" s="554"/>
    </row>
    <row r="36" spans="2:11" ht="21.75" customHeight="1" x14ac:dyDescent="0.25">
      <c r="B36" s="418">
        <v>44439</v>
      </c>
      <c r="C36" s="392" t="s">
        <v>266</v>
      </c>
      <c r="D36" s="393" t="s">
        <v>238</v>
      </c>
      <c r="E36" s="394" t="s">
        <v>265</v>
      </c>
      <c r="F36" s="395" t="s">
        <v>33</v>
      </c>
      <c r="G36" s="396">
        <v>30759.9</v>
      </c>
      <c r="H36" s="419"/>
      <c r="I36" s="553" t="s">
        <v>286</v>
      </c>
      <c r="J36" s="554" t="s">
        <v>287</v>
      </c>
    </row>
    <row r="37" spans="2:11" ht="30" customHeight="1" x14ac:dyDescent="0.25">
      <c r="B37" s="418">
        <v>44439</v>
      </c>
      <c r="C37" s="392" t="s">
        <v>267</v>
      </c>
      <c r="D37" s="393" t="s">
        <v>238</v>
      </c>
      <c r="E37" s="394" t="s">
        <v>268</v>
      </c>
      <c r="F37" s="395" t="s">
        <v>33</v>
      </c>
      <c r="G37" s="396">
        <v>2494.21</v>
      </c>
      <c r="H37" s="419"/>
      <c r="I37" s="553"/>
      <c r="J37" s="554"/>
    </row>
    <row r="38" spans="2:11" ht="30" customHeight="1" x14ac:dyDescent="0.25">
      <c r="B38" s="438">
        <v>44445</v>
      </c>
      <c r="C38" s="392" t="s">
        <v>292</v>
      </c>
      <c r="D38" s="393" t="s">
        <v>51</v>
      </c>
      <c r="E38" s="394" t="s">
        <v>293</v>
      </c>
      <c r="F38" s="395" t="s">
        <v>33</v>
      </c>
      <c r="G38" s="396">
        <v>13037.73</v>
      </c>
      <c r="H38" s="439"/>
      <c r="I38" s="553" t="s">
        <v>340</v>
      </c>
      <c r="J38" s="554" t="s">
        <v>338</v>
      </c>
    </row>
    <row r="39" spans="2:11" ht="30" customHeight="1" x14ac:dyDescent="0.25">
      <c r="B39" s="438">
        <v>44445</v>
      </c>
      <c r="C39" s="392" t="s">
        <v>294</v>
      </c>
      <c r="D39" s="393" t="s">
        <v>51</v>
      </c>
      <c r="E39" s="394" t="s">
        <v>295</v>
      </c>
      <c r="F39" s="395" t="s">
        <v>33</v>
      </c>
      <c r="G39" s="396">
        <v>4003.97</v>
      </c>
      <c r="H39" s="439"/>
      <c r="I39" s="553"/>
      <c r="J39" s="554"/>
    </row>
    <row r="40" spans="2:11" ht="39.75" customHeight="1" x14ac:dyDescent="0.25">
      <c r="B40" s="418">
        <v>44467</v>
      </c>
      <c r="C40" s="392" t="s">
        <v>323</v>
      </c>
      <c r="D40" s="393" t="s">
        <v>400</v>
      </c>
      <c r="E40" s="394" t="s">
        <v>401</v>
      </c>
      <c r="F40" s="482" t="s">
        <v>402</v>
      </c>
      <c r="G40" s="396">
        <v>121103.24</v>
      </c>
      <c r="H40" s="419"/>
      <c r="I40" s="478"/>
      <c r="J40" s="479"/>
    </row>
    <row r="41" spans="2:11" ht="39.75" customHeight="1" x14ac:dyDescent="0.25">
      <c r="B41" s="418">
        <v>44468</v>
      </c>
      <c r="C41" s="392" t="s">
        <v>323</v>
      </c>
      <c r="D41" s="393" t="s">
        <v>406</v>
      </c>
      <c r="E41" s="394" t="s">
        <v>407</v>
      </c>
      <c r="F41" s="482" t="s">
        <v>54</v>
      </c>
      <c r="G41" s="396">
        <v>129644.59</v>
      </c>
      <c r="H41" s="419"/>
      <c r="I41" s="478"/>
      <c r="J41" s="479"/>
    </row>
    <row r="42" spans="2:11" ht="35.25" customHeight="1" x14ac:dyDescent="0.25">
      <c r="B42" s="438">
        <v>44441</v>
      </c>
      <c r="C42" s="392" t="s">
        <v>332</v>
      </c>
      <c r="D42" s="393" t="s">
        <v>333</v>
      </c>
      <c r="E42" s="394" t="s">
        <v>334</v>
      </c>
      <c r="F42" s="395" t="s">
        <v>335</v>
      </c>
      <c r="G42" s="396">
        <v>15000</v>
      </c>
      <c r="H42" s="439"/>
      <c r="I42" s="427" t="s">
        <v>336</v>
      </c>
      <c r="J42" s="408" t="s">
        <v>283</v>
      </c>
    </row>
    <row r="43" spans="2:11" s="115" customFormat="1" ht="29.25" customHeight="1" x14ac:dyDescent="0.25">
      <c r="B43" s="409">
        <v>44431</v>
      </c>
      <c r="C43" s="387" t="s">
        <v>252</v>
      </c>
      <c r="D43" s="388" t="s">
        <v>253</v>
      </c>
      <c r="E43" s="389" t="s">
        <v>254</v>
      </c>
      <c r="F43" s="390" t="s">
        <v>57</v>
      </c>
      <c r="G43" s="374">
        <v>48600</v>
      </c>
      <c r="H43" s="410"/>
      <c r="I43" s="426" t="s">
        <v>280</v>
      </c>
      <c r="J43" s="351"/>
      <c r="K43" s="313"/>
    </row>
    <row r="44" spans="2:11" s="115" customFormat="1" ht="29.25" customHeight="1" x14ac:dyDescent="0.25">
      <c r="B44" s="435">
        <v>44440</v>
      </c>
      <c r="C44" s="442" t="s">
        <v>317</v>
      </c>
      <c r="D44" s="393" t="s">
        <v>213</v>
      </c>
      <c r="E44" s="394" t="s">
        <v>318</v>
      </c>
      <c r="F44" s="395" t="s">
        <v>39</v>
      </c>
      <c r="G44" s="396">
        <v>715</v>
      </c>
      <c r="H44" s="437"/>
      <c r="I44" s="427" t="s">
        <v>339</v>
      </c>
      <c r="J44" s="408" t="s">
        <v>338</v>
      </c>
      <c r="K44" s="313"/>
    </row>
    <row r="45" spans="2:11" s="115" customFormat="1" ht="41.25" customHeight="1" x14ac:dyDescent="0.25">
      <c r="B45" s="477">
        <v>44469</v>
      </c>
      <c r="C45" s="442" t="s">
        <v>403</v>
      </c>
      <c r="D45" s="393" t="s">
        <v>404</v>
      </c>
      <c r="E45" s="394" t="s">
        <v>405</v>
      </c>
      <c r="F45" s="395" t="s">
        <v>56</v>
      </c>
      <c r="G45" s="396">
        <v>3540</v>
      </c>
      <c r="H45" s="483"/>
      <c r="I45" s="478"/>
      <c r="J45" s="479"/>
      <c r="K45" s="313"/>
    </row>
    <row r="46" spans="2:11" s="115" customFormat="1" ht="27" customHeight="1" x14ac:dyDescent="0.25">
      <c r="B46" s="285">
        <v>44306</v>
      </c>
      <c r="C46" s="283" t="s">
        <v>220</v>
      </c>
      <c r="D46" s="231" t="s">
        <v>221</v>
      </c>
      <c r="E46" s="95" t="s">
        <v>222</v>
      </c>
      <c r="F46" s="96" t="s">
        <v>40</v>
      </c>
      <c r="G46" s="247">
        <v>79041.81</v>
      </c>
      <c r="H46" s="286"/>
      <c r="I46" s="333"/>
      <c r="J46" s="312"/>
      <c r="K46" s="313"/>
    </row>
    <row r="47" spans="2:11" ht="30.75" customHeight="1" x14ac:dyDescent="0.25">
      <c r="B47" s="423">
        <v>44421</v>
      </c>
      <c r="C47" s="283" t="s">
        <v>250</v>
      </c>
      <c r="D47" s="231" t="s">
        <v>196</v>
      </c>
      <c r="E47" s="421" t="s">
        <v>251</v>
      </c>
      <c r="F47" s="424" t="s">
        <v>197</v>
      </c>
      <c r="G47" s="247">
        <v>20119</v>
      </c>
      <c r="H47" s="425"/>
      <c r="I47" s="352"/>
      <c r="J47" s="354"/>
    </row>
    <row r="48" spans="2:11" ht="61.5" customHeight="1" x14ac:dyDescent="0.25">
      <c r="B48" s="438">
        <v>44446</v>
      </c>
      <c r="C48" s="378" t="s">
        <v>323</v>
      </c>
      <c r="D48" s="379" t="s">
        <v>324</v>
      </c>
      <c r="E48" s="389" t="s">
        <v>325</v>
      </c>
      <c r="F48" s="381" t="s">
        <v>326</v>
      </c>
      <c r="G48" s="374">
        <v>6159.6</v>
      </c>
      <c r="H48" s="439"/>
      <c r="I48" s="426" t="s">
        <v>368</v>
      </c>
      <c r="J48" s="354"/>
    </row>
    <row r="49" spans="2:11" ht="26.25" customHeight="1" x14ac:dyDescent="0.25">
      <c r="B49" s="411">
        <v>44428</v>
      </c>
      <c r="C49" s="378" t="s">
        <v>276</v>
      </c>
      <c r="D49" s="379" t="s">
        <v>277</v>
      </c>
      <c r="E49" s="380" t="s">
        <v>278</v>
      </c>
      <c r="F49" s="381" t="s">
        <v>219</v>
      </c>
      <c r="G49" s="374">
        <v>5457.5</v>
      </c>
      <c r="H49" s="412"/>
      <c r="I49" s="563" t="s">
        <v>347</v>
      </c>
      <c r="J49" s="373"/>
    </row>
    <row r="50" spans="2:11" ht="49.5" customHeight="1" x14ac:dyDescent="0.25">
      <c r="B50" s="438">
        <v>44442</v>
      </c>
      <c r="C50" s="378" t="s">
        <v>306</v>
      </c>
      <c r="D50" s="379" t="s">
        <v>308</v>
      </c>
      <c r="E50" s="380" t="s">
        <v>309</v>
      </c>
      <c r="F50" s="381" t="s">
        <v>219</v>
      </c>
      <c r="G50" s="374">
        <v>4720</v>
      </c>
      <c r="H50" s="439"/>
      <c r="I50" s="563"/>
      <c r="J50" s="373"/>
    </row>
    <row r="51" spans="2:11" ht="51" customHeight="1" x14ac:dyDescent="0.25">
      <c r="B51" s="438">
        <v>44442</v>
      </c>
      <c r="C51" s="378" t="s">
        <v>307</v>
      </c>
      <c r="D51" s="379" t="s">
        <v>308</v>
      </c>
      <c r="E51" s="380" t="s">
        <v>310</v>
      </c>
      <c r="F51" s="381" t="s">
        <v>219</v>
      </c>
      <c r="G51" s="374">
        <v>4130</v>
      </c>
      <c r="H51" s="439"/>
      <c r="I51" s="563"/>
      <c r="J51" s="373"/>
    </row>
    <row r="52" spans="2:11" ht="25.5" customHeight="1" x14ac:dyDescent="0.25">
      <c r="B52" s="438">
        <v>44441</v>
      </c>
      <c r="C52" s="397" t="s">
        <v>315</v>
      </c>
      <c r="D52" s="401" t="s">
        <v>214</v>
      </c>
      <c r="E52" s="399" t="s">
        <v>316</v>
      </c>
      <c r="F52" s="400" t="s">
        <v>48</v>
      </c>
      <c r="G52" s="396">
        <v>26500</v>
      </c>
      <c r="H52" s="439"/>
      <c r="I52" s="427" t="s">
        <v>341</v>
      </c>
      <c r="J52" s="408" t="s">
        <v>342</v>
      </c>
    </row>
    <row r="53" spans="2:11" ht="32.25" customHeight="1" x14ac:dyDescent="0.25">
      <c r="B53" s="438">
        <v>44447</v>
      </c>
      <c r="C53" s="378" t="s">
        <v>329</v>
      </c>
      <c r="D53" s="379" t="s">
        <v>330</v>
      </c>
      <c r="E53" s="380" t="s">
        <v>331</v>
      </c>
      <c r="F53" s="381" t="s">
        <v>298</v>
      </c>
      <c r="G53" s="374">
        <v>20532</v>
      </c>
      <c r="H53" s="439"/>
      <c r="I53" s="426" t="s">
        <v>345</v>
      </c>
      <c r="J53" s="373"/>
    </row>
    <row r="54" spans="2:11" ht="73.5" customHeight="1" x14ac:dyDescent="0.25">
      <c r="B54" s="411">
        <v>44460</v>
      </c>
      <c r="C54" s="378" t="s">
        <v>396</v>
      </c>
      <c r="D54" s="379" t="s">
        <v>304</v>
      </c>
      <c r="E54" s="380" t="s">
        <v>397</v>
      </c>
      <c r="F54" s="381" t="s">
        <v>57</v>
      </c>
      <c r="G54" s="374">
        <v>71390</v>
      </c>
      <c r="H54" s="412"/>
      <c r="I54" s="426" t="s">
        <v>418</v>
      </c>
      <c r="J54" s="373"/>
    </row>
    <row r="55" spans="2:11" ht="39.75" customHeight="1" x14ac:dyDescent="0.25">
      <c r="B55" s="411">
        <v>44452</v>
      </c>
      <c r="C55" s="378" t="s">
        <v>321</v>
      </c>
      <c r="D55" s="379" t="s">
        <v>63</v>
      </c>
      <c r="E55" s="380" t="s">
        <v>322</v>
      </c>
      <c r="F55" s="381" t="s">
        <v>47</v>
      </c>
      <c r="G55" s="374">
        <v>59000</v>
      </c>
      <c r="H55" s="412"/>
      <c r="I55" s="428" t="s">
        <v>416</v>
      </c>
      <c r="J55" s="373"/>
    </row>
    <row r="56" spans="2:11" ht="39.75" customHeight="1" x14ac:dyDescent="0.25">
      <c r="B56" s="438">
        <v>44445</v>
      </c>
      <c r="C56" s="397" t="s">
        <v>327</v>
      </c>
      <c r="D56" s="401" t="s">
        <v>210</v>
      </c>
      <c r="E56" s="399" t="s">
        <v>328</v>
      </c>
      <c r="F56" s="400" t="s">
        <v>48</v>
      </c>
      <c r="G56" s="396">
        <v>18000</v>
      </c>
      <c r="H56" s="439"/>
      <c r="I56" s="427" t="s">
        <v>337</v>
      </c>
      <c r="J56" s="408" t="s">
        <v>338</v>
      </c>
    </row>
    <row r="57" spans="2:11" ht="42" customHeight="1" x14ac:dyDescent="0.25">
      <c r="B57" s="411">
        <v>44435</v>
      </c>
      <c r="C57" s="378" t="s">
        <v>272</v>
      </c>
      <c r="D57" s="379" t="s">
        <v>273</v>
      </c>
      <c r="E57" s="380" t="s">
        <v>274</v>
      </c>
      <c r="F57" s="381" t="s">
        <v>57</v>
      </c>
      <c r="G57" s="374">
        <v>95934</v>
      </c>
      <c r="H57" s="412"/>
      <c r="I57" s="426" t="s">
        <v>279</v>
      </c>
      <c r="J57" s="356"/>
    </row>
    <row r="58" spans="2:11" ht="45" customHeight="1" x14ac:dyDescent="0.25">
      <c r="B58" s="416">
        <v>44403</v>
      </c>
      <c r="C58" s="345" t="s">
        <v>236</v>
      </c>
      <c r="D58" s="346" t="s">
        <v>198</v>
      </c>
      <c r="E58" s="347" t="s">
        <v>237</v>
      </c>
      <c r="F58" s="348" t="s">
        <v>199</v>
      </c>
      <c r="G58" s="349">
        <v>18490</v>
      </c>
      <c r="H58" s="417"/>
      <c r="I58" s="333" t="s">
        <v>239</v>
      </c>
    </row>
    <row r="59" spans="2:11" ht="39.75" customHeight="1" x14ac:dyDescent="0.25">
      <c r="B59" s="413">
        <v>44361</v>
      </c>
      <c r="C59" s="397" t="s">
        <v>244</v>
      </c>
      <c r="D59" s="401" t="s">
        <v>245</v>
      </c>
      <c r="E59" s="402" t="s">
        <v>246</v>
      </c>
      <c r="F59" s="403" t="s">
        <v>247</v>
      </c>
      <c r="G59" s="404">
        <v>6405.67</v>
      </c>
      <c r="H59" s="414"/>
      <c r="I59" s="553" t="s">
        <v>285</v>
      </c>
      <c r="J59" s="554" t="s">
        <v>283</v>
      </c>
      <c r="K59" s="564"/>
    </row>
    <row r="60" spans="2:11" ht="40.5" customHeight="1" x14ac:dyDescent="0.25">
      <c r="B60" s="413">
        <v>44428</v>
      </c>
      <c r="C60" s="397" t="s">
        <v>248</v>
      </c>
      <c r="D60" s="401" t="s">
        <v>245</v>
      </c>
      <c r="E60" s="402" t="s">
        <v>249</v>
      </c>
      <c r="F60" s="403" t="s">
        <v>247</v>
      </c>
      <c r="G60" s="405">
        <v>40833.79</v>
      </c>
      <c r="H60" s="415"/>
      <c r="I60" s="553"/>
      <c r="J60" s="554"/>
      <c r="K60" s="564"/>
    </row>
    <row r="61" spans="2:11" ht="39.75" customHeight="1" x14ac:dyDescent="0.25">
      <c r="B61" s="440">
        <v>44453</v>
      </c>
      <c r="C61" s="378" t="s">
        <v>300</v>
      </c>
      <c r="D61" s="379" t="s">
        <v>301</v>
      </c>
      <c r="E61" s="445" t="s">
        <v>388</v>
      </c>
      <c r="F61" s="446" t="s">
        <v>199</v>
      </c>
      <c r="G61" s="447">
        <v>90000</v>
      </c>
      <c r="H61" s="441"/>
      <c r="I61" s="563" t="s">
        <v>369</v>
      </c>
      <c r="J61" s="406"/>
      <c r="K61" s="407"/>
    </row>
    <row r="62" spans="2:11" ht="39.75" customHeight="1" x14ac:dyDescent="0.25">
      <c r="B62" s="440">
        <v>44453</v>
      </c>
      <c r="C62" s="378" t="s">
        <v>302</v>
      </c>
      <c r="D62" s="379" t="s">
        <v>301</v>
      </c>
      <c r="E62" s="445" t="s">
        <v>303</v>
      </c>
      <c r="F62" s="446" t="s">
        <v>199</v>
      </c>
      <c r="G62" s="447">
        <v>45000</v>
      </c>
      <c r="H62" s="441"/>
      <c r="I62" s="563"/>
      <c r="J62" s="406"/>
      <c r="K62" s="407"/>
    </row>
    <row r="63" spans="2:11" ht="39.75" customHeight="1" x14ac:dyDescent="0.25">
      <c r="B63" s="440">
        <v>44452</v>
      </c>
      <c r="C63" s="397" t="s">
        <v>363</v>
      </c>
      <c r="D63" s="401" t="s">
        <v>301</v>
      </c>
      <c r="E63" s="402" t="s">
        <v>362</v>
      </c>
      <c r="F63" s="403" t="s">
        <v>199</v>
      </c>
      <c r="G63" s="405">
        <v>376000</v>
      </c>
      <c r="H63" s="441"/>
      <c r="I63" s="553" t="s">
        <v>381</v>
      </c>
      <c r="J63" s="554" t="s">
        <v>382</v>
      </c>
      <c r="K63" s="450"/>
    </row>
    <row r="64" spans="2:11" ht="39.75" customHeight="1" x14ac:dyDescent="0.25">
      <c r="B64" s="440">
        <v>44452</v>
      </c>
      <c r="C64" s="397" t="s">
        <v>365</v>
      </c>
      <c r="D64" s="401" t="s">
        <v>301</v>
      </c>
      <c r="E64" s="402" t="s">
        <v>364</v>
      </c>
      <c r="F64" s="403" t="s">
        <v>199</v>
      </c>
      <c r="G64" s="405">
        <v>376000</v>
      </c>
      <c r="H64" s="441"/>
      <c r="I64" s="553"/>
      <c r="J64" s="554"/>
      <c r="K64" s="450"/>
    </row>
    <row r="65" spans="2:11" ht="39.75" customHeight="1" x14ac:dyDescent="0.25">
      <c r="B65" s="440">
        <v>44460</v>
      </c>
      <c r="C65" s="397" t="s">
        <v>366</v>
      </c>
      <c r="D65" s="401" t="s">
        <v>301</v>
      </c>
      <c r="E65" s="402" t="s">
        <v>367</v>
      </c>
      <c r="F65" s="403" t="s">
        <v>199</v>
      </c>
      <c r="G65" s="405">
        <v>376000</v>
      </c>
      <c r="H65" s="441"/>
      <c r="I65" s="553"/>
      <c r="J65" s="554"/>
      <c r="K65" s="450"/>
    </row>
    <row r="66" spans="2:11" ht="39.75" customHeight="1" x14ac:dyDescent="0.25">
      <c r="B66" s="413">
        <v>44468</v>
      </c>
      <c r="C66" s="397" t="s">
        <v>323</v>
      </c>
      <c r="D66" s="401" t="s">
        <v>299</v>
      </c>
      <c r="E66" s="402" t="s">
        <v>408</v>
      </c>
      <c r="F66" s="403" t="s">
        <v>409</v>
      </c>
      <c r="G66" s="405">
        <v>81125</v>
      </c>
      <c r="H66" s="415"/>
      <c r="I66" s="478"/>
      <c r="J66" s="479"/>
      <c r="K66" s="480"/>
    </row>
    <row r="67" spans="2:11" ht="21.75" customHeight="1" thickBot="1" x14ac:dyDescent="0.3">
      <c r="B67" s="68"/>
      <c r="C67" s="69"/>
      <c r="D67" s="70"/>
      <c r="E67" s="70"/>
      <c r="F67" s="70"/>
      <c r="G67" s="71">
        <f>SUM(G17:G66)</f>
        <v>3594983.0999999996</v>
      </c>
      <c r="H67" s="72"/>
      <c r="I67" s="243"/>
      <c r="J67" s="6"/>
    </row>
    <row r="68" spans="2:11" ht="20.25" customHeight="1" thickBot="1" x14ac:dyDescent="0.3">
      <c r="B68" s="7"/>
      <c r="C68" s="7"/>
      <c r="D68" s="7"/>
      <c r="E68" s="7"/>
      <c r="F68" s="7"/>
      <c r="G68" s="73">
        <f>SUM(G67,G16,G13)</f>
        <v>3613875.3899999997</v>
      </c>
      <c r="H68" s="7"/>
      <c r="I68" s="6"/>
      <c r="J68" s="6"/>
    </row>
    <row r="69" spans="2:11" ht="15.75" thickTop="1" x14ac:dyDescent="0.25">
      <c r="B69" s="7"/>
      <c r="C69" s="7"/>
      <c r="D69" s="7"/>
      <c r="E69" s="7"/>
      <c r="F69" s="7"/>
      <c r="G69" s="8"/>
      <c r="H69" s="7"/>
      <c r="I69" s="29"/>
      <c r="J69" s="6"/>
    </row>
    <row r="70" spans="2:11" ht="18" customHeight="1" x14ac:dyDescent="0.25">
      <c r="B70" s="84" t="s">
        <v>413</v>
      </c>
      <c r="C70" s="85"/>
      <c r="D70" s="85"/>
      <c r="E70" s="85"/>
      <c r="F70" s="85"/>
      <c r="G70" s="8"/>
      <c r="H70" s="7"/>
    </row>
    <row r="71" spans="2:11" ht="18" customHeight="1" x14ac:dyDescent="0.5">
      <c r="B71" s="84" t="s">
        <v>414</v>
      </c>
      <c r="C71" s="85"/>
      <c r="D71" s="85"/>
      <c r="E71" s="85"/>
      <c r="F71" s="12"/>
      <c r="G71" s="91"/>
      <c r="H71" s="7"/>
    </row>
    <row r="72" spans="2:11" x14ac:dyDescent="0.25">
      <c r="B72" s="7"/>
      <c r="C72" s="7"/>
      <c r="D72" s="7"/>
      <c r="E72" s="7"/>
      <c r="F72" s="7"/>
      <c r="G72" s="8"/>
      <c r="H72" s="8"/>
      <c r="I72" s="7"/>
    </row>
    <row r="73" spans="2:11" x14ac:dyDescent="0.25">
      <c r="B73" s="7"/>
      <c r="C73" s="7"/>
      <c r="D73" s="7"/>
      <c r="E73" s="7"/>
      <c r="F73" s="7"/>
      <c r="G73" s="8"/>
      <c r="H73" s="8"/>
      <c r="I73" s="7"/>
    </row>
    <row r="74" spans="2:11" ht="26.25" x14ac:dyDescent="0.4">
      <c r="B74" s="7"/>
      <c r="C74" s="7" t="s">
        <v>11</v>
      </c>
      <c r="D74" s="7"/>
      <c r="E74" s="7"/>
      <c r="F74" s="7"/>
      <c r="G74" s="8"/>
      <c r="H74" s="92"/>
      <c r="I74" s="93"/>
    </row>
    <row r="75" spans="2:11" ht="26.25" x14ac:dyDescent="0.4">
      <c r="B75" s="7"/>
      <c r="C75" s="7"/>
      <c r="D75" s="7"/>
      <c r="E75" s="7"/>
      <c r="F75" s="7"/>
      <c r="G75" s="8"/>
      <c r="H75" s="92"/>
      <c r="I75" s="93"/>
    </row>
    <row r="76" spans="2:11" x14ac:dyDescent="0.25">
      <c r="B76" s="9" t="s">
        <v>10</v>
      </c>
      <c r="C76" s="9"/>
      <c r="D76" s="9" t="s">
        <v>11</v>
      </c>
      <c r="E76" s="10" t="s">
        <v>12</v>
      </c>
      <c r="F76" s="9" t="s">
        <v>13</v>
      </c>
      <c r="G76" s="11"/>
      <c r="H76" s="9"/>
      <c r="J76" s="6"/>
    </row>
    <row r="77" spans="2:11" ht="15" customHeight="1" x14ac:dyDescent="0.25">
      <c r="B77" s="9"/>
      <c r="C77" s="9"/>
      <c r="D77" s="9"/>
      <c r="E77" s="10"/>
      <c r="F77" s="9"/>
      <c r="G77" s="11"/>
      <c r="H77" s="9"/>
      <c r="I77" s="6"/>
      <c r="J77" s="6"/>
    </row>
    <row r="78" spans="2:11" ht="15" customHeight="1" x14ac:dyDescent="0.25">
      <c r="B78" s="7"/>
      <c r="C78" s="7"/>
      <c r="D78" s="7"/>
      <c r="E78" s="7"/>
      <c r="F78" s="7"/>
      <c r="G78" s="12"/>
      <c r="H78" s="7"/>
      <c r="I78" s="6"/>
      <c r="J78" s="6"/>
    </row>
    <row r="79" spans="2:11" x14ac:dyDescent="0.25">
      <c r="B79" s="13" t="s">
        <v>19</v>
      </c>
      <c r="C79" s="13"/>
      <c r="D79" s="13"/>
      <c r="E79" s="13" t="s">
        <v>14</v>
      </c>
      <c r="F79" s="13" t="s">
        <v>211</v>
      </c>
      <c r="G79" s="15"/>
      <c r="H79" s="14"/>
      <c r="I79" s="6"/>
      <c r="J79" s="6"/>
    </row>
    <row r="80" spans="2:11" x14ac:dyDescent="0.25">
      <c r="B80" s="14" t="s">
        <v>231</v>
      </c>
      <c r="C80" s="16"/>
      <c r="D80" s="14"/>
      <c r="E80" s="14" t="s">
        <v>16</v>
      </c>
      <c r="F80" s="14" t="s">
        <v>17</v>
      </c>
      <c r="G80" s="17"/>
      <c r="H80" s="14"/>
      <c r="I80" s="6"/>
      <c r="J80" s="6"/>
    </row>
    <row r="81" spans="2:10" x14ac:dyDescent="0.25">
      <c r="B81" s="86" t="s">
        <v>415</v>
      </c>
      <c r="C81" s="87"/>
      <c r="D81" s="17"/>
      <c r="E81" s="14"/>
      <c r="F81" s="14"/>
      <c r="G81" s="17"/>
      <c r="H81" s="14"/>
      <c r="I81" s="6"/>
      <c r="J81" s="6"/>
    </row>
    <row r="82" spans="2:10" x14ac:dyDescent="0.25">
      <c r="B82" s="86"/>
      <c r="C82" s="87"/>
      <c r="D82" s="14"/>
      <c r="E82" s="14"/>
      <c r="F82" s="14"/>
      <c r="G82" s="17"/>
      <c r="H82" s="14"/>
      <c r="I82" s="6"/>
      <c r="J82" s="6"/>
    </row>
    <row r="83" spans="2:10" x14ac:dyDescent="0.25">
      <c r="B83" s="22"/>
      <c r="C83" s="21"/>
      <c r="D83" s="14"/>
      <c r="F83" s="14"/>
      <c r="G83" s="17"/>
      <c r="H83" s="14"/>
      <c r="I83" s="6"/>
      <c r="J83" s="6"/>
    </row>
    <row r="84" spans="2:10" s="27" customFormat="1" ht="18" customHeight="1" x14ac:dyDescent="0.25">
      <c r="B84" s="79"/>
      <c r="C84" s="80"/>
      <c r="D84" s="79"/>
      <c r="E84" s="79"/>
      <c r="F84" s="79"/>
      <c r="G84" s="78"/>
      <c r="H84" s="81"/>
      <c r="I84" s="243"/>
    </row>
    <row r="85" spans="2:10" s="27" customFormat="1" ht="15.75" customHeight="1" x14ac:dyDescent="0.25">
      <c r="B85" s="82"/>
      <c r="C85" s="82"/>
      <c r="D85" s="82"/>
      <c r="E85" s="82"/>
      <c r="F85" s="82"/>
      <c r="G85" s="83"/>
      <c r="H85" s="82"/>
    </row>
    <row r="86" spans="2:10" s="27" customFormat="1" ht="12" customHeight="1" x14ac:dyDescent="0.25">
      <c r="B86" s="82"/>
      <c r="C86" s="82"/>
      <c r="D86" s="82"/>
      <c r="E86" s="82"/>
      <c r="F86" s="82"/>
      <c r="G86" s="83"/>
      <c r="H86" s="82"/>
    </row>
    <row r="87" spans="2:10" s="27" customFormat="1" ht="15.95" customHeight="1" x14ac:dyDescent="0.25">
      <c r="B87" s="434"/>
      <c r="C87" s="277" t="s">
        <v>291</v>
      </c>
      <c r="D87" s="6"/>
      <c r="E87" s="82"/>
      <c r="F87" s="82"/>
      <c r="G87" s="8"/>
      <c r="H87" s="82"/>
      <c r="I87" s="77"/>
    </row>
    <row r="88" spans="2:10" x14ac:dyDescent="0.25">
      <c r="B88" s="350"/>
      <c r="C88" s="20" t="s">
        <v>233</v>
      </c>
    </row>
    <row r="89" spans="2:10" x14ac:dyDescent="0.25">
      <c r="B89" s="376"/>
      <c r="C89" s="377" t="s">
        <v>275</v>
      </c>
    </row>
    <row r="90" spans="2:10" x14ac:dyDescent="0.25">
      <c r="B90" s="391"/>
      <c r="C90" s="20" t="s">
        <v>281</v>
      </c>
    </row>
  </sheetData>
  <mergeCells count="26">
    <mergeCell ref="I63:I65"/>
    <mergeCell ref="J63:J65"/>
    <mergeCell ref="I61:I62"/>
    <mergeCell ref="K59:K60"/>
    <mergeCell ref="K11:K12"/>
    <mergeCell ref="I11:I12"/>
    <mergeCell ref="J11:J12"/>
    <mergeCell ref="I59:I60"/>
    <mergeCell ref="J59:J60"/>
    <mergeCell ref="I49:I51"/>
    <mergeCell ref="B1:H1"/>
    <mergeCell ref="B2:H2"/>
    <mergeCell ref="B4:H4"/>
    <mergeCell ref="B6:H6"/>
    <mergeCell ref="B7:H7"/>
    <mergeCell ref="B8:H8"/>
    <mergeCell ref="I32:I33"/>
    <mergeCell ref="J32:J33"/>
    <mergeCell ref="I21:I22"/>
    <mergeCell ref="I38:I39"/>
    <mergeCell ref="J38:J39"/>
    <mergeCell ref="J21:J22"/>
    <mergeCell ref="I36:I37"/>
    <mergeCell ref="J36:J37"/>
    <mergeCell ref="I34:I35"/>
    <mergeCell ref="J34:J35"/>
  </mergeCells>
  <pageMargins left="0.27559055118110237" right="0.19685039370078741" top="0.3" bottom="0.19685039370078741" header="0.31" footer="0.31496062992125984"/>
  <pageSetup scale="7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68"/>
  <sheetViews>
    <sheetView topLeftCell="A22" workbookViewId="0">
      <selection activeCell="K41" sqref="K41"/>
    </sheetView>
  </sheetViews>
  <sheetFormatPr baseColWidth="10" defaultRowHeight="15" x14ac:dyDescent="0.25"/>
  <cols>
    <col min="1" max="1" width="1.5703125" customWidth="1"/>
    <col min="2" max="2" width="6.85546875" customWidth="1"/>
    <col min="3" max="3" width="13.28515625" customWidth="1"/>
    <col min="4" max="4" width="26.7109375" customWidth="1"/>
    <col min="5" max="5" width="15.85546875" customWidth="1"/>
    <col min="6" max="6" width="13" customWidth="1"/>
    <col min="7" max="9" width="10.42578125" customWidth="1"/>
    <col min="10" max="10" width="11" customWidth="1"/>
    <col min="11" max="11" width="25.42578125" customWidth="1"/>
  </cols>
  <sheetData>
    <row r="1" spans="2:11" s="23" customFormat="1" ht="18.75" x14ac:dyDescent="0.4">
      <c r="B1" s="572" t="s">
        <v>0</v>
      </c>
      <c r="C1" s="572"/>
      <c r="D1" s="572"/>
      <c r="E1" s="572"/>
      <c r="F1" s="572"/>
      <c r="G1" s="572"/>
      <c r="H1" s="572"/>
      <c r="I1" s="572"/>
      <c r="J1" s="572"/>
    </row>
    <row r="2" spans="2:11" s="20" customFormat="1" x14ac:dyDescent="0.25">
      <c r="B2" s="573" t="s">
        <v>20</v>
      </c>
      <c r="C2" s="573"/>
      <c r="D2" s="573"/>
      <c r="E2" s="573"/>
      <c r="F2" s="573"/>
      <c r="G2" s="573"/>
      <c r="H2" s="573"/>
      <c r="I2" s="573"/>
      <c r="J2" s="573"/>
    </row>
    <row r="3" spans="2:11" s="20" customFormat="1" ht="7.5" customHeight="1" x14ac:dyDescent="0.25"/>
    <row r="4" spans="2:11" s="20" customFormat="1" ht="17.25" customHeight="1" x14ac:dyDescent="0.25">
      <c r="B4" s="573" t="s">
        <v>22</v>
      </c>
      <c r="C4" s="573"/>
      <c r="D4" s="573"/>
      <c r="E4" s="573"/>
      <c r="F4" s="573"/>
      <c r="G4" s="573"/>
      <c r="H4" s="573"/>
      <c r="I4" s="573"/>
      <c r="J4" s="573"/>
    </row>
    <row r="5" spans="2:11" s="20" customFormat="1" x14ac:dyDescent="0.25">
      <c r="B5" s="573" t="s">
        <v>23</v>
      </c>
      <c r="C5" s="573"/>
      <c r="D5" s="573"/>
      <c r="E5" s="573"/>
      <c r="F5" s="573"/>
      <c r="G5" s="573"/>
      <c r="H5" s="573"/>
      <c r="I5" s="573"/>
      <c r="J5" s="573"/>
    </row>
    <row r="6" spans="2:11" s="20" customFormat="1" x14ac:dyDescent="0.25">
      <c r="B6" s="573" t="s">
        <v>32</v>
      </c>
      <c r="C6" s="573"/>
      <c r="D6" s="573"/>
      <c r="E6" s="573"/>
      <c r="F6" s="573"/>
      <c r="G6" s="573"/>
      <c r="H6" s="573"/>
      <c r="I6" s="573"/>
      <c r="J6" s="573"/>
    </row>
    <row r="7" spans="2:11" s="20" customFormat="1" x14ac:dyDescent="0.25">
      <c r="B7" s="573" t="s">
        <v>24</v>
      </c>
      <c r="C7" s="573"/>
      <c r="D7" s="573"/>
      <c r="E7" s="573"/>
      <c r="F7" s="573"/>
      <c r="G7" s="573"/>
      <c r="H7" s="573"/>
      <c r="I7" s="573"/>
      <c r="J7" s="573"/>
    </row>
    <row r="8" spans="2:11" s="20" customFormat="1" x14ac:dyDescent="0.25">
      <c r="B8" s="573" t="s">
        <v>348</v>
      </c>
      <c r="C8" s="573"/>
      <c r="D8" s="573"/>
      <c r="E8" s="573"/>
      <c r="F8" s="573"/>
      <c r="G8" s="573"/>
      <c r="H8" s="573"/>
      <c r="I8" s="573"/>
      <c r="J8" s="573"/>
    </row>
    <row r="10" spans="2:11" s="26" customFormat="1" ht="27" customHeight="1" x14ac:dyDescent="0.2">
      <c r="B10" s="248" t="s">
        <v>25</v>
      </c>
      <c r="C10" s="24" t="s">
        <v>26</v>
      </c>
      <c r="D10" s="249" t="s">
        <v>27</v>
      </c>
      <c r="E10" s="24" t="s">
        <v>28</v>
      </c>
      <c r="F10" s="120" t="s">
        <v>6</v>
      </c>
      <c r="G10" s="24" t="s">
        <v>29</v>
      </c>
      <c r="H10" s="25" t="s">
        <v>30</v>
      </c>
      <c r="I10" s="24" t="s">
        <v>31</v>
      </c>
      <c r="J10" s="24" t="s">
        <v>34</v>
      </c>
    </row>
    <row r="11" spans="2:11" ht="10.5" customHeight="1" x14ac:dyDescent="0.25">
      <c r="B11" s="88"/>
      <c r="C11" s="116"/>
      <c r="D11" s="64"/>
      <c r="E11" s="122"/>
      <c r="F11" s="279"/>
      <c r="G11" s="112"/>
      <c r="H11" s="455"/>
      <c r="I11" s="113"/>
      <c r="J11" s="89"/>
      <c r="K11" s="278"/>
    </row>
    <row r="12" spans="2:11" ht="15.75" customHeight="1" x14ac:dyDescent="0.25">
      <c r="B12" s="566" t="s">
        <v>371</v>
      </c>
      <c r="C12" s="319" t="s">
        <v>266</v>
      </c>
      <c r="D12" s="570" t="s">
        <v>238</v>
      </c>
      <c r="E12" s="571" t="s">
        <v>33</v>
      </c>
      <c r="F12" s="326">
        <v>30759.9</v>
      </c>
      <c r="G12" s="571" t="s">
        <v>349</v>
      </c>
      <c r="H12" s="571" t="s">
        <v>350</v>
      </c>
      <c r="I12" s="579">
        <v>44476</v>
      </c>
      <c r="J12" s="74"/>
      <c r="K12" s="278"/>
    </row>
    <row r="13" spans="2:11" ht="15.75" customHeight="1" x14ac:dyDescent="0.25">
      <c r="B13" s="566"/>
      <c r="C13" s="319" t="s">
        <v>267</v>
      </c>
      <c r="D13" s="570"/>
      <c r="E13" s="571"/>
      <c r="F13" s="326">
        <v>2494.21</v>
      </c>
      <c r="G13" s="571"/>
      <c r="H13" s="571"/>
      <c r="I13" s="579"/>
      <c r="J13" s="74"/>
      <c r="K13" s="278"/>
    </row>
    <row r="14" spans="2:11" ht="15.75" customHeight="1" x14ac:dyDescent="0.25">
      <c r="B14" s="292"/>
      <c r="C14" s="360"/>
      <c r="D14" s="52"/>
      <c r="E14" s="316"/>
      <c r="F14" s="459"/>
      <c r="G14" s="59"/>
      <c r="H14" s="314"/>
      <c r="I14" s="291"/>
      <c r="J14" s="74"/>
      <c r="K14" s="278"/>
    </row>
    <row r="15" spans="2:11" ht="15.75" customHeight="1" x14ac:dyDescent="0.25">
      <c r="B15" s="88"/>
      <c r="C15" s="311"/>
      <c r="D15" s="64"/>
      <c r="E15" s="431"/>
      <c r="F15" s="279"/>
      <c r="G15" s="430"/>
      <c r="H15" s="455"/>
      <c r="I15" s="113"/>
      <c r="J15" s="89"/>
      <c r="K15" s="278"/>
    </row>
    <row r="16" spans="2:11" ht="15.75" customHeight="1" x14ac:dyDescent="0.25">
      <c r="B16" s="292" t="s">
        <v>372</v>
      </c>
      <c r="C16" s="432" t="s">
        <v>327</v>
      </c>
      <c r="D16" s="358" t="s">
        <v>210</v>
      </c>
      <c r="E16" s="314" t="s">
        <v>48</v>
      </c>
      <c r="F16" s="326">
        <v>18000</v>
      </c>
      <c r="G16" s="430" t="s">
        <v>351</v>
      </c>
      <c r="H16" s="453" t="s">
        <v>352</v>
      </c>
      <c r="I16" s="429">
        <v>44477</v>
      </c>
      <c r="J16" s="74"/>
      <c r="K16" s="278"/>
    </row>
    <row r="17" spans="2:11" ht="15.75" customHeight="1" x14ac:dyDescent="0.25">
      <c r="B17" s="94"/>
      <c r="C17" s="360"/>
      <c r="D17" s="52"/>
      <c r="E17" s="316"/>
      <c r="F17" s="459"/>
      <c r="G17" s="59"/>
      <c r="H17" s="454"/>
      <c r="I17" s="107"/>
      <c r="J17" s="124"/>
      <c r="K17" s="278"/>
    </row>
    <row r="18" spans="2:11" ht="15.75" customHeight="1" x14ac:dyDescent="0.25">
      <c r="B18" s="292"/>
      <c r="C18" s="311"/>
      <c r="D18" s="64"/>
      <c r="E18" s="431"/>
      <c r="F18" s="279"/>
      <c r="G18" s="430"/>
      <c r="H18" s="453"/>
      <c r="I18" s="429"/>
      <c r="J18" s="74"/>
      <c r="K18" s="278"/>
    </row>
    <row r="19" spans="2:11" ht="15.75" customHeight="1" x14ac:dyDescent="0.25">
      <c r="B19" s="292" t="s">
        <v>373</v>
      </c>
      <c r="C19" s="319" t="s">
        <v>317</v>
      </c>
      <c r="D19" s="433" t="s">
        <v>213</v>
      </c>
      <c r="E19" s="431" t="s">
        <v>39</v>
      </c>
      <c r="F19" s="326">
        <v>715</v>
      </c>
      <c r="G19" s="430" t="s">
        <v>353</v>
      </c>
      <c r="H19" s="453" t="s">
        <v>354</v>
      </c>
      <c r="I19" s="429">
        <v>44477</v>
      </c>
      <c r="J19" s="74"/>
      <c r="K19" s="278"/>
    </row>
    <row r="20" spans="2:11" ht="15.75" customHeight="1" x14ac:dyDescent="0.25">
      <c r="B20" s="94"/>
      <c r="C20" s="360"/>
      <c r="D20" s="52"/>
      <c r="E20" s="316"/>
      <c r="F20" s="361"/>
      <c r="G20" s="59"/>
      <c r="H20" s="454"/>
      <c r="I20" s="107"/>
      <c r="J20" s="124"/>
      <c r="K20" s="278"/>
    </row>
    <row r="21" spans="2:11" ht="15.75" customHeight="1" x14ac:dyDescent="0.25">
      <c r="B21" s="292"/>
      <c r="C21" s="311"/>
      <c r="D21" s="64"/>
      <c r="E21" s="431"/>
      <c r="F21" s="279"/>
      <c r="G21" s="430"/>
      <c r="H21" s="453"/>
      <c r="I21" s="429"/>
      <c r="J21" s="74"/>
      <c r="K21" s="278"/>
    </row>
    <row r="22" spans="2:11" ht="15.75" customHeight="1" x14ac:dyDescent="0.25">
      <c r="B22" s="577" t="s">
        <v>374</v>
      </c>
      <c r="C22" s="319" t="s">
        <v>292</v>
      </c>
      <c r="D22" s="578" t="s">
        <v>51</v>
      </c>
      <c r="E22" s="576" t="s">
        <v>33</v>
      </c>
      <c r="F22" s="326">
        <v>13037.73</v>
      </c>
      <c r="G22" s="574" t="s">
        <v>355</v>
      </c>
      <c r="H22" s="453" t="s">
        <v>354</v>
      </c>
      <c r="I22" s="429">
        <v>44477</v>
      </c>
      <c r="J22" s="74"/>
      <c r="K22" s="278"/>
    </row>
    <row r="23" spans="2:11" ht="15.75" customHeight="1" x14ac:dyDescent="0.25">
      <c r="B23" s="577"/>
      <c r="C23" s="319" t="s">
        <v>294</v>
      </c>
      <c r="D23" s="578"/>
      <c r="E23" s="576"/>
      <c r="F23" s="326">
        <v>4003.97</v>
      </c>
      <c r="G23" s="574"/>
      <c r="H23" s="458"/>
      <c r="I23" s="451"/>
      <c r="J23" s="74"/>
      <c r="K23" s="278"/>
    </row>
    <row r="24" spans="2:11" ht="15.75" customHeight="1" x14ac:dyDescent="0.25">
      <c r="B24" s="292"/>
      <c r="C24" s="258"/>
      <c r="D24" s="362"/>
      <c r="E24" s="250"/>
      <c r="F24" s="363"/>
      <c r="G24" s="430"/>
      <c r="H24" s="453"/>
      <c r="I24" s="315"/>
      <c r="J24" s="74"/>
      <c r="K24" s="278"/>
    </row>
    <row r="25" spans="2:11" ht="15.75" customHeight="1" x14ac:dyDescent="0.25">
      <c r="B25" s="88"/>
      <c r="C25" s="432"/>
      <c r="D25" s="358"/>
      <c r="E25" s="314"/>
      <c r="F25" s="326"/>
      <c r="G25" s="112"/>
      <c r="H25" s="455"/>
      <c r="I25" s="113"/>
      <c r="J25" s="89"/>
      <c r="K25" s="278"/>
    </row>
    <row r="26" spans="2:11" ht="15.75" customHeight="1" x14ac:dyDescent="0.25">
      <c r="B26" s="292" t="s">
        <v>375</v>
      </c>
      <c r="C26" s="432" t="s">
        <v>315</v>
      </c>
      <c r="D26" s="358" t="s">
        <v>214</v>
      </c>
      <c r="E26" s="314" t="s">
        <v>48</v>
      </c>
      <c r="F26" s="326">
        <v>26500</v>
      </c>
      <c r="G26" s="430" t="s">
        <v>356</v>
      </c>
      <c r="H26" s="453" t="s">
        <v>357</v>
      </c>
      <c r="I26" s="355">
        <v>44481</v>
      </c>
      <c r="J26" s="74"/>
      <c r="K26" s="278"/>
    </row>
    <row r="27" spans="2:11" ht="15.75" customHeight="1" x14ac:dyDescent="0.25">
      <c r="B27" s="292"/>
      <c r="C27" s="258"/>
      <c r="D27" s="362"/>
      <c r="E27" s="250"/>
      <c r="F27" s="262"/>
      <c r="G27" s="59"/>
      <c r="H27" s="453"/>
      <c r="I27" s="355"/>
      <c r="J27" s="74"/>
      <c r="K27" s="278"/>
    </row>
    <row r="28" spans="2:11" ht="15.75" customHeight="1" x14ac:dyDescent="0.25">
      <c r="B28" s="88"/>
      <c r="C28" s="432"/>
      <c r="D28" s="358"/>
      <c r="E28" s="314"/>
      <c r="F28" s="326"/>
      <c r="G28" s="430"/>
      <c r="H28" s="455"/>
      <c r="I28" s="113"/>
      <c r="J28" s="89"/>
      <c r="K28" s="278"/>
    </row>
    <row r="29" spans="2:11" ht="15.75" customHeight="1" x14ac:dyDescent="0.25">
      <c r="B29" s="292" t="s">
        <v>376</v>
      </c>
      <c r="C29" s="456" t="s">
        <v>296</v>
      </c>
      <c r="D29" s="359" t="s">
        <v>52</v>
      </c>
      <c r="E29" s="465" t="s">
        <v>235</v>
      </c>
      <c r="F29" s="326">
        <v>6785</v>
      </c>
      <c r="G29" s="430" t="s">
        <v>358</v>
      </c>
      <c r="H29" s="453" t="s">
        <v>357</v>
      </c>
      <c r="I29" s="460" t="s">
        <v>359</v>
      </c>
      <c r="J29" s="461"/>
      <c r="K29" s="462"/>
    </row>
    <row r="30" spans="2:11" ht="15.75" customHeight="1" x14ac:dyDescent="0.25">
      <c r="B30" s="94"/>
      <c r="C30" s="457"/>
      <c r="D30" s="452"/>
      <c r="E30" s="457"/>
      <c r="F30" s="452"/>
      <c r="G30" s="457"/>
      <c r="H30" s="452"/>
      <c r="I30" s="463"/>
      <c r="J30" s="464"/>
      <c r="K30" s="278"/>
    </row>
    <row r="31" spans="2:11" ht="15.75" customHeight="1" x14ac:dyDescent="0.25">
      <c r="B31" s="88"/>
      <c r="C31" s="475"/>
      <c r="D31" s="472"/>
      <c r="E31" s="475"/>
      <c r="F31" s="472"/>
      <c r="G31" s="475"/>
      <c r="H31" s="472"/>
      <c r="I31" s="475"/>
      <c r="J31" s="89"/>
      <c r="K31" s="278"/>
    </row>
    <row r="32" spans="2:11" ht="15.75" customHeight="1" x14ac:dyDescent="0.25">
      <c r="B32" s="566" t="s">
        <v>391</v>
      </c>
      <c r="C32" s="474" t="s">
        <v>363</v>
      </c>
      <c r="D32" s="568" t="s">
        <v>301</v>
      </c>
      <c r="E32" s="567" t="s">
        <v>199</v>
      </c>
      <c r="F32" s="476">
        <v>376000</v>
      </c>
      <c r="G32" s="567" t="s">
        <v>383</v>
      </c>
      <c r="H32" s="568" t="s">
        <v>384</v>
      </c>
      <c r="I32" s="568" t="s">
        <v>385</v>
      </c>
      <c r="J32" s="318"/>
      <c r="K32" s="278"/>
    </row>
    <row r="33" spans="2:11" ht="15.75" customHeight="1" x14ac:dyDescent="0.25">
      <c r="B33" s="566"/>
      <c r="C33" s="474" t="s">
        <v>365</v>
      </c>
      <c r="D33" s="568"/>
      <c r="E33" s="567"/>
      <c r="F33" s="476">
        <v>376000</v>
      </c>
      <c r="G33" s="567"/>
      <c r="H33" s="568"/>
      <c r="I33" s="568"/>
      <c r="J33" s="74"/>
      <c r="K33" s="278"/>
    </row>
    <row r="34" spans="2:11" ht="15.75" customHeight="1" x14ac:dyDescent="0.25">
      <c r="B34" s="566"/>
      <c r="C34" s="474" t="s">
        <v>366</v>
      </c>
      <c r="D34" s="568"/>
      <c r="E34" s="567"/>
      <c r="F34" s="476">
        <v>376000</v>
      </c>
      <c r="G34" s="567"/>
      <c r="H34" s="568"/>
      <c r="I34" s="568"/>
      <c r="J34" s="74"/>
      <c r="K34" s="278"/>
    </row>
    <row r="35" spans="2:11" ht="15.75" customHeight="1" x14ac:dyDescent="0.25">
      <c r="B35" s="94"/>
      <c r="C35" s="457"/>
      <c r="D35" s="452"/>
      <c r="E35" s="457"/>
      <c r="F35" s="452"/>
      <c r="G35" s="457"/>
      <c r="H35" s="452"/>
      <c r="I35" s="457"/>
      <c r="J35" s="124"/>
      <c r="K35" s="278"/>
    </row>
    <row r="36" spans="2:11" ht="15.75" customHeight="1" x14ac:dyDescent="0.25">
      <c r="B36" s="88"/>
      <c r="C36" s="475"/>
      <c r="D36" s="472"/>
      <c r="E36" s="475"/>
      <c r="F36" s="472"/>
      <c r="G36" s="475"/>
      <c r="H36" s="472"/>
      <c r="I36" s="475"/>
      <c r="J36" s="89"/>
      <c r="K36" s="278"/>
    </row>
    <row r="37" spans="2:11" ht="15.75" customHeight="1" x14ac:dyDescent="0.25">
      <c r="B37" s="566" t="s">
        <v>392</v>
      </c>
      <c r="C37" s="310" t="s">
        <v>377</v>
      </c>
      <c r="D37" s="570" t="s">
        <v>212</v>
      </c>
      <c r="E37" s="571" t="s">
        <v>33</v>
      </c>
      <c r="F37" s="244">
        <v>123475.64</v>
      </c>
      <c r="G37" s="567" t="s">
        <v>383</v>
      </c>
      <c r="H37" s="568" t="s">
        <v>384</v>
      </c>
      <c r="I37" s="569">
        <v>44487</v>
      </c>
      <c r="J37" s="74"/>
      <c r="K37" s="278"/>
    </row>
    <row r="38" spans="2:11" ht="15.75" customHeight="1" x14ac:dyDescent="0.25">
      <c r="B38" s="566"/>
      <c r="C38" s="310" t="s">
        <v>379</v>
      </c>
      <c r="D38" s="570"/>
      <c r="E38" s="571"/>
      <c r="F38" s="244">
        <v>119876.94</v>
      </c>
      <c r="G38" s="567"/>
      <c r="H38" s="568"/>
      <c r="I38" s="568"/>
      <c r="J38" s="74"/>
      <c r="K38" s="278"/>
    </row>
    <row r="39" spans="2:11" ht="15.75" customHeight="1" x14ac:dyDescent="0.25">
      <c r="B39" s="94"/>
      <c r="C39" s="457"/>
      <c r="D39" s="452"/>
      <c r="E39" s="457"/>
      <c r="F39" s="452"/>
      <c r="G39" s="457"/>
      <c r="H39" s="452"/>
      <c r="I39" s="457"/>
      <c r="J39" s="124"/>
      <c r="K39" s="278"/>
    </row>
    <row r="40" spans="2:11" ht="19.5" customHeight="1" x14ac:dyDescent="0.25">
      <c r="D40" s="575" t="s">
        <v>207</v>
      </c>
      <c r="E40" s="575"/>
      <c r="F40" s="251">
        <f>SUM(F11:F39)</f>
        <v>1473648.39</v>
      </c>
      <c r="H40" s="75"/>
      <c r="I40" s="75"/>
      <c r="J40" s="75"/>
    </row>
    <row r="41" spans="2:11" x14ac:dyDescent="0.25">
      <c r="D41" s="269"/>
      <c r="E41" s="269"/>
      <c r="F41" s="46"/>
      <c r="H41" s="75"/>
      <c r="I41" s="75"/>
      <c r="J41" s="75"/>
    </row>
    <row r="47" spans="2:11" s="20" customFormat="1" x14ac:dyDescent="0.25">
      <c r="B47" s="573" t="s">
        <v>360</v>
      </c>
      <c r="C47" s="573"/>
      <c r="D47" s="573"/>
      <c r="E47" s="573"/>
      <c r="F47" s="573"/>
      <c r="G47" s="573"/>
      <c r="H47" s="573"/>
      <c r="I47" s="573"/>
      <c r="J47" s="573"/>
    </row>
    <row r="49" spans="2:11" s="26" customFormat="1" ht="27" customHeight="1" x14ac:dyDescent="0.2">
      <c r="B49" s="248" t="s">
        <v>25</v>
      </c>
      <c r="C49" s="25" t="s">
        <v>26</v>
      </c>
      <c r="D49" s="63" t="s">
        <v>27</v>
      </c>
      <c r="E49" s="120" t="s">
        <v>28</v>
      </c>
      <c r="F49" s="25" t="s">
        <v>6</v>
      </c>
      <c r="G49" s="24" t="s">
        <v>29</v>
      </c>
      <c r="H49" s="25" t="s">
        <v>30</v>
      </c>
      <c r="I49" s="24" t="s">
        <v>31</v>
      </c>
      <c r="J49" s="24" t="s">
        <v>34</v>
      </c>
    </row>
    <row r="50" spans="2:11" ht="15.75" customHeight="1" x14ac:dyDescent="0.25">
      <c r="B50" s="88"/>
      <c r="C50" s="116"/>
      <c r="D50" s="123"/>
      <c r="E50" s="122"/>
      <c r="F50" s="121"/>
      <c r="G50" s="112"/>
      <c r="H50" s="112"/>
      <c r="I50" s="113"/>
      <c r="J50" s="89"/>
      <c r="K50" s="278"/>
    </row>
    <row r="51" spans="2:11" ht="15.75" customHeight="1" x14ac:dyDescent="0.25">
      <c r="B51" s="566"/>
      <c r="C51" s="319"/>
      <c r="D51" s="570"/>
      <c r="E51" s="576"/>
      <c r="F51" s="244"/>
      <c r="G51" s="574"/>
      <c r="H51" s="574"/>
      <c r="I51" s="574"/>
      <c r="J51" s="74"/>
      <c r="K51" s="278"/>
    </row>
    <row r="52" spans="2:11" ht="15.75" customHeight="1" x14ac:dyDescent="0.25">
      <c r="B52" s="566"/>
      <c r="C52" s="310"/>
      <c r="D52" s="570"/>
      <c r="E52" s="576"/>
      <c r="F52" s="244"/>
      <c r="G52" s="574"/>
      <c r="H52" s="574"/>
      <c r="I52" s="574"/>
      <c r="J52" s="318"/>
      <c r="K52" s="278"/>
    </row>
    <row r="53" spans="2:11" ht="15.75" customHeight="1" x14ac:dyDescent="0.25">
      <c r="B53" s="94"/>
      <c r="C53" s="260"/>
      <c r="D53" s="258"/>
      <c r="E53" s="257"/>
      <c r="F53" s="325"/>
      <c r="G53" s="59"/>
      <c r="H53" s="59"/>
      <c r="I53" s="59"/>
      <c r="J53" s="124"/>
      <c r="K53" s="278"/>
    </row>
    <row r="54" spans="2:11" ht="15.75" customHeight="1" x14ac:dyDescent="0.25">
      <c r="B54" s="292"/>
      <c r="C54" s="310"/>
      <c r="D54" s="324"/>
      <c r="E54" s="33"/>
      <c r="F54" s="244"/>
      <c r="G54" s="323"/>
      <c r="H54" s="323"/>
      <c r="I54" s="323"/>
      <c r="J54" s="74"/>
      <c r="K54" s="278"/>
    </row>
    <row r="55" spans="2:11" ht="15.75" customHeight="1" x14ac:dyDescent="0.25">
      <c r="B55" s="292"/>
      <c r="C55" s="310"/>
      <c r="D55" s="327"/>
      <c r="E55" s="33"/>
      <c r="F55" s="244"/>
      <c r="G55" s="323"/>
      <c r="H55" s="323"/>
      <c r="I55" s="323"/>
      <c r="J55" s="74"/>
      <c r="K55" s="278"/>
    </row>
    <row r="56" spans="2:11" ht="15.75" customHeight="1" x14ac:dyDescent="0.25">
      <c r="B56" s="94"/>
      <c r="C56" s="260"/>
      <c r="D56" s="258"/>
      <c r="E56" s="257"/>
      <c r="F56" s="259"/>
      <c r="G56" s="59"/>
      <c r="H56" s="59"/>
      <c r="I56" s="107"/>
      <c r="J56" s="124"/>
      <c r="K56" s="278"/>
    </row>
    <row r="57" spans="2:11" ht="15" customHeight="1" x14ac:dyDescent="0.25">
      <c r="D57" s="575" t="s">
        <v>207</v>
      </c>
      <c r="E57" s="575"/>
      <c r="F57" s="251">
        <f>SUM(F51:F56)</f>
        <v>0</v>
      </c>
      <c r="H57" s="75"/>
      <c r="I57" s="75"/>
      <c r="J57" s="75"/>
    </row>
    <row r="59" spans="2:11" s="27" customFormat="1" ht="15.75" thickBot="1" x14ac:dyDescent="0.3"/>
    <row r="60" spans="2:11" s="45" customFormat="1" ht="17.25" customHeight="1" thickBot="1" x14ac:dyDescent="0.3">
      <c r="B60" s="43"/>
      <c r="C60" s="44"/>
      <c r="D60" s="253" t="s">
        <v>206</v>
      </c>
      <c r="E60" s="44"/>
      <c r="F60" s="252">
        <f>F40+F57</f>
        <v>1473648.39</v>
      </c>
      <c r="G60" s="44"/>
      <c r="H60" s="44"/>
      <c r="I60" s="44"/>
      <c r="J60" s="44"/>
    </row>
    <row r="61" spans="2:11" s="45" customFormat="1" ht="15" customHeight="1" x14ac:dyDescent="0.2">
      <c r="B61" s="43"/>
      <c r="C61" s="44"/>
      <c r="D61" s="44"/>
      <c r="E61" s="44"/>
      <c r="F61" s="44"/>
      <c r="G61" s="44"/>
      <c r="H61" s="44"/>
      <c r="I61" s="44"/>
    </row>
    <row r="166" spans="2:9" s="45" customFormat="1" ht="15" customHeight="1" x14ac:dyDescent="0.2">
      <c r="B166" s="43"/>
      <c r="C166" s="38"/>
      <c r="D166" s="39"/>
      <c r="E166" s="41"/>
      <c r="F166" s="40"/>
      <c r="G166" s="66"/>
      <c r="H166" s="65"/>
      <c r="I166" s="65"/>
    </row>
    <row r="167" spans="2:9" s="45" customFormat="1" ht="15" customHeight="1" x14ac:dyDescent="0.2">
      <c r="B167" s="43"/>
      <c r="C167" s="38"/>
      <c r="D167" s="64"/>
      <c r="E167" s="42"/>
      <c r="F167" s="40"/>
      <c r="G167" s="66"/>
      <c r="H167" s="65"/>
      <c r="I167" s="65"/>
    </row>
    <row r="168" spans="2:9" s="45" customFormat="1" ht="15" customHeight="1" x14ac:dyDescent="0.2">
      <c r="B168" s="43"/>
      <c r="C168" s="38"/>
      <c r="D168" s="64"/>
      <c r="E168" s="42"/>
      <c r="F168" s="40"/>
      <c r="G168" s="66"/>
      <c r="H168" s="65"/>
      <c r="I168" s="65"/>
    </row>
  </sheetData>
  <mergeCells count="38">
    <mergeCell ref="B12:B13"/>
    <mergeCell ref="E12:E13"/>
    <mergeCell ref="G12:G13"/>
    <mergeCell ref="H12:H13"/>
    <mergeCell ref="I12:I13"/>
    <mergeCell ref="I51:I52"/>
    <mergeCell ref="D57:E57"/>
    <mergeCell ref="B7:J7"/>
    <mergeCell ref="B8:J8"/>
    <mergeCell ref="E51:E52"/>
    <mergeCell ref="D51:D52"/>
    <mergeCell ref="B51:B52"/>
    <mergeCell ref="G51:G52"/>
    <mergeCell ref="H51:H52"/>
    <mergeCell ref="D40:E40"/>
    <mergeCell ref="B47:J47"/>
    <mergeCell ref="B22:B23"/>
    <mergeCell ref="D22:D23"/>
    <mergeCell ref="E22:E23"/>
    <mergeCell ref="G22:G23"/>
    <mergeCell ref="D12:D13"/>
    <mergeCell ref="B1:J1"/>
    <mergeCell ref="B2:J2"/>
    <mergeCell ref="B4:J4"/>
    <mergeCell ref="B5:J5"/>
    <mergeCell ref="B6:J6"/>
    <mergeCell ref="B32:B34"/>
    <mergeCell ref="B37:B38"/>
    <mergeCell ref="G37:G38"/>
    <mergeCell ref="H37:H38"/>
    <mergeCell ref="I37:I38"/>
    <mergeCell ref="D37:D38"/>
    <mergeCell ref="E37:E38"/>
    <mergeCell ref="I32:I34"/>
    <mergeCell ref="D32:D34"/>
    <mergeCell ref="E32:E34"/>
    <mergeCell ref="G32:G34"/>
    <mergeCell ref="H32:H34"/>
  </mergeCells>
  <pageMargins left="0.27" right="0.15748031496062992" top="0.86" bottom="0.2" header="0.91" footer="0.2"/>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workbookViewId="0">
      <selection activeCell="G28" sqref="G28"/>
    </sheetView>
  </sheetViews>
  <sheetFormatPr baseColWidth="10" defaultRowHeight="15" x14ac:dyDescent="0.25"/>
  <cols>
    <col min="1" max="1" width="1.5703125" customWidth="1"/>
    <col min="2" max="2" width="7.85546875" customWidth="1"/>
    <col min="3" max="3" width="21.5703125" customWidth="1"/>
    <col min="4" max="4" width="25.28515625" customWidth="1"/>
    <col min="5" max="5" width="15.5703125" customWidth="1"/>
    <col min="6" max="6" width="12.5703125" customWidth="1"/>
    <col min="7" max="7" width="10" customWidth="1"/>
    <col min="8" max="8" width="11" customWidth="1"/>
  </cols>
  <sheetData>
    <row r="1" spans="1:10" s="23" customFormat="1" ht="18.75" x14ac:dyDescent="0.4">
      <c r="B1" s="572" t="s">
        <v>0</v>
      </c>
      <c r="C1" s="572"/>
      <c r="D1" s="572"/>
      <c r="E1" s="572"/>
      <c r="F1" s="572"/>
      <c r="G1" s="572"/>
      <c r="H1" s="572"/>
    </row>
    <row r="2" spans="1:10" s="20" customFormat="1" x14ac:dyDescent="0.25">
      <c r="B2" s="573" t="s">
        <v>20</v>
      </c>
      <c r="C2" s="573"/>
      <c r="D2" s="573"/>
      <c r="E2" s="573"/>
      <c r="F2" s="573"/>
      <c r="G2" s="573"/>
      <c r="H2" s="573"/>
    </row>
    <row r="3" spans="1:10" s="20" customFormat="1" ht="6" customHeight="1" x14ac:dyDescent="0.25">
      <c r="A3" s="573"/>
      <c r="B3" s="573"/>
      <c r="C3" s="573"/>
      <c r="D3" s="573"/>
      <c r="E3" s="573"/>
      <c r="F3" s="573"/>
      <c r="G3" s="573"/>
      <c r="H3" s="573"/>
      <c r="I3" s="268"/>
      <c r="J3" s="268"/>
    </row>
    <row r="4" spans="1:10" s="20" customFormat="1" ht="18" customHeight="1" x14ac:dyDescent="0.25">
      <c r="B4" s="573" t="s">
        <v>22</v>
      </c>
      <c r="C4" s="573"/>
      <c r="D4" s="573"/>
      <c r="E4" s="573"/>
      <c r="F4" s="573"/>
      <c r="G4" s="573"/>
      <c r="H4" s="573"/>
    </row>
    <row r="5" spans="1:10" s="20" customFormat="1" ht="13.5" customHeight="1" x14ac:dyDescent="0.25">
      <c r="B5" s="573" t="s">
        <v>23</v>
      </c>
      <c r="C5" s="573"/>
      <c r="D5" s="573"/>
      <c r="E5" s="573"/>
      <c r="F5" s="573"/>
      <c r="G5" s="573"/>
      <c r="H5" s="573"/>
    </row>
    <row r="6" spans="1:10" s="20" customFormat="1" x14ac:dyDescent="0.25">
      <c r="B6" s="573" t="s">
        <v>37</v>
      </c>
      <c r="C6" s="573"/>
      <c r="D6" s="573"/>
      <c r="E6" s="573"/>
      <c r="F6" s="573"/>
      <c r="G6" s="573"/>
      <c r="H6" s="573"/>
    </row>
    <row r="7" spans="1:10" s="20" customFormat="1" x14ac:dyDescent="0.25">
      <c r="B7" s="573" t="s">
        <v>348</v>
      </c>
      <c r="C7" s="573"/>
      <c r="D7" s="573"/>
      <c r="E7" s="573"/>
      <c r="F7" s="573"/>
      <c r="G7" s="573"/>
      <c r="H7" s="573"/>
      <c r="I7" s="268"/>
      <c r="J7" s="268"/>
    </row>
    <row r="8" spans="1:10" ht="12" customHeight="1" x14ac:dyDescent="0.25"/>
    <row r="9" spans="1:10" ht="14.25" customHeight="1" x14ac:dyDescent="0.25"/>
    <row r="10" spans="1:10" s="26" customFormat="1" ht="30" customHeight="1" x14ac:dyDescent="0.2">
      <c r="A10" s="76"/>
      <c r="B10" s="248" t="s">
        <v>25</v>
      </c>
      <c r="C10" s="24" t="s">
        <v>26</v>
      </c>
      <c r="D10" s="120" t="s">
        <v>27</v>
      </c>
      <c r="E10" s="24" t="s">
        <v>28</v>
      </c>
      <c r="F10" s="249" t="s">
        <v>6</v>
      </c>
      <c r="G10" s="24" t="s">
        <v>35</v>
      </c>
      <c r="H10" s="265" t="s">
        <v>36</v>
      </c>
    </row>
    <row r="11" spans="1:10" ht="12" customHeight="1" x14ac:dyDescent="0.25">
      <c r="A11" s="98"/>
      <c r="B11" s="98"/>
      <c r="C11" s="99"/>
      <c r="D11" s="99"/>
      <c r="E11" s="99"/>
      <c r="F11" s="99"/>
      <c r="G11" s="99"/>
      <c r="H11" s="264"/>
      <c r="I11" s="75"/>
    </row>
    <row r="12" spans="1:10" ht="27.75" customHeight="1" x14ac:dyDescent="0.25">
      <c r="A12" s="99"/>
      <c r="B12" s="581"/>
      <c r="C12" s="582"/>
      <c r="D12" s="582"/>
      <c r="E12" s="582"/>
      <c r="F12" s="582"/>
      <c r="G12" s="582"/>
      <c r="H12" s="583"/>
      <c r="I12" s="75"/>
    </row>
    <row r="13" spans="1:10" ht="18" customHeight="1" x14ac:dyDescent="0.25">
      <c r="C13" t="s">
        <v>11</v>
      </c>
      <c r="D13" s="575" t="s">
        <v>207</v>
      </c>
      <c r="E13" s="575"/>
      <c r="F13" s="280">
        <f>SUM(F11:F12)</f>
        <v>0</v>
      </c>
    </row>
    <row r="17" spans="1:9" x14ac:dyDescent="0.25">
      <c r="B17" s="580" t="s">
        <v>360</v>
      </c>
      <c r="C17" s="580"/>
      <c r="D17" s="580"/>
      <c r="E17" s="580"/>
      <c r="F17" s="580"/>
      <c r="G17" s="580"/>
      <c r="H17" s="580"/>
    </row>
    <row r="18" spans="1:9" s="75" customFormat="1" ht="10.5" customHeight="1" x14ac:dyDescent="0.25">
      <c r="B18" s="299"/>
      <c r="C18" s="261"/>
      <c r="D18" s="300"/>
      <c r="E18" s="301"/>
      <c r="F18" s="262"/>
      <c r="G18" s="302"/>
      <c r="H18" s="303"/>
    </row>
    <row r="19" spans="1:9" ht="20.100000000000001" customHeight="1" x14ac:dyDescent="0.25">
      <c r="A19" s="99"/>
      <c r="B19" s="98"/>
      <c r="C19" s="383"/>
      <c r="D19" s="99"/>
      <c r="E19" s="383"/>
      <c r="F19" s="99"/>
      <c r="G19" s="383"/>
      <c r="H19" s="264"/>
      <c r="I19" s="75"/>
    </row>
    <row r="20" spans="1:9" ht="20.100000000000001" customHeight="1" x14ac:dyDescent="0.25">
      <c r="A20" s="99"/>
      <c r="B20" s="321"/>
      <c r="C20" s="357"/>
      <c r="D20" s="358"/>
      <c r="E20" s="314"/>
      <c r="F20" s="326"/>
      <c r="G20" s="287"/>
      <c r="H20" s="320"/>
      <c r="I20" s="75"/>
    </row>
    <row r="21" spans="1:9" ht="20.100000000000001" customHeight="1" x14ac:dyDescent="0.25">
      <c r="A21" s="99"/>
      <c r="B21" s="98"/>
      <c r="C21" s="296"/>
      <c r="D21" s="297"/>
      <c r="E21" s="296"/>
      <c r="F21" s="298"/>
      <c r="G21" s="288"/>
      <c r="H21" s="264"/>
      <c r="I21" s="75"/>
    </row>
    <row r="22" spans="1:9" ht="20.100000000000001" customHeight="1" x14ac:dyDescent="0.25">
      <c r="A22" s="99"/>
      <c r="B22" s="266"/>
      <c r="C22" s="294"/>
      <c r="D22" s="295"/>
      <c r="E22" s="294"/>
      <c r="F22" s="295"/>
      <c r="G22" s="289"/>
      <c r="H22" s="267"/>
      <c r="I22" s="75"/>
    </row>
    <row r="23" spans="1:9" ht="20.100000000000001" customHeight="1" x14ac:dyDescent="0.25">
      <c r="A23" s="99"/>
      <c r="B23" s="98"/>
      <c r="C23" s="357"/>
      <c r="D23" s="359"/>
      <c r="E23" s="314"/>
      <c r="F23" s="326"/>
      <c r="G23" s="287"/>
      <c r="H23" s="320"/>
      <c r="I23" s="75"/>
    </row>
    <row r="24" spans="1:9" ht="20.100000000000001" customHeight="1" x14ac:dyDescent="0.25">
      <c r="A24" s="99"/>
      <c r="B24" s="98"/>
      <c r="C24" s="296"/>
      <c r="D24" s="297"/>
      <c r="E24" s="296"/>
      <c r="F24" s="298"/>
      <c r="G24" s="288"/>
      <c r="H24" s="264"/>
      <c r="I24" s="75"/>
    </row>
    <row r="25" spans="1:9" ht="20.100000000000001" customHeight="1" x14ac:dyDescent="0.25">
      <c r="A25" s="99"/>
      <c r="B25" s="266"/>
      <c r="C25" s="294"/>
      <c r="D25" s="295"/>
      <c r="E25" s="294"/>
      <c r="F25" s="295"/>
      <c r="G25" s="289"/>
      <c r="H25" s="267"/>
      <c r="I25" s="75"/>
    </row>
    <row r="26" spans="1:9" ht="20.100000000000001" customHeight="1" x14ac:dyDescent="0.25">
      <c r="A26" s="99"/>
      <c r="B26" s="98"/>
      <c r="C26" s="357"/>
      <c r="D26" s="358"/>
      <c r="E26" s="314"/>
      <c r="F26" s="326"/>
      <c r="G26" s="287"/>
      <c r="H26" s="320"/>
      <c r="I26" s="75"/>
    </row>
    <row r="27" spans="1:9" ht="20.100000000000001" customHeight="1" x14ac:dyDescent="0.25">
      <c r="A27" s="99"/>
      <c r="B27" s="382"/>
      <c r="C27" s="296"/>
      <c r="D27" s="297"/>
      <c r="E27" s="296"/>
      <c r="F27" s="297"/>
      <c r="G27" s="330"/>
      <c r="H27" s="331"/>
      <c r="I27" s="75"/>
    </row>
    <row r="28" spans="1:9" x14ac:dyDescent="0.25">
      <c r="F28" s="46">
        <f>SUM(F19:F27)</f>
        <v>0</v>
      </c>
    </row>
    <row r="31" spans="1:9" ht="15.75" x14ac:dyDescent="0.25">
      <c r="D31" s="253" t="s">
        <v>206</v>
      </c>
      <c r="F31" s="304">
        <f>SUM(F13+F28)</f>
        <v>0</v>
      </c>
    </row>
  </sheetData>
  <mergeCells count="10">
    <mergeCell ref="B1:H1"/>
    <mergeCell ref="B2:H2"/>
    <mergeCell ref="A3:H3"/>
    <mergeCell ref="B4:H4"/>
    <mergeCell ref="B5:H5"/>
    <mergeCell ref="B6:H6"/>
    <mergeCell ref="B7:H7"/>
    <mergeCell ref="B17:H17"/>
    <mergeCell ref="D13:E13"/>
    <mergeCell ref="B12:H12"/>
  </mergeCells>
  <pageMargins left="0.66" right="0.37" top="0.78" bottom="0.32" header="0.86" footer="0.17"/>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workbookViewId="0">
      <selection activeCell="H14" sqref="H14"/>
    </sheetView>
  </sheetViews>
  <sheetFormatPr baseColWidth="10" defaultRowHeight="15" x14ac:dyDescent="0.25"/>
  <cols>
    <col min="1" max="1" width="1.85546875" customWidth="1"/>
    <col min="2" max="2" width="7.42578125" customWidth="1"/>
    <col min="3" max="3" width="18" customWidth="1"/>
    <col min="4" max="4" width="25" customWidth="1"/>
    <col min="5" max="5" width="15.5703125" customWidth="1"/>
    <col min="6" max="6" width="12.7109375" bestFit="1" customWidth="1"/>
    <col min="7" max="7" width="10.85546875" customWidth="1"/>
    <col min="8" max="8" width="10.7109375" customWidth="1"/>
  </cols>
  <sheetData>
    <row r="1" spans="1:8" ht="18.75" x14ac:dyDescent="0.4">
      <c r="A1" s="23"/>
      <c r="B1" s="572" t="s">
        <v>0</v>
      </c>
      <c r="C1" s="572"/>
      <c r="D1" s="572"/>
      <c r="E1" s="572"/>
      <c r="F1" s="572"/>
      <c r="G1" s="572"/>
      <c r="H1" s="572"/>
    </row>
    <row r="2" spans="1:8" x14ac:dyDescent="0.25">
      <c r="A2" s="20"/>
      <c r="B2" s="573" t="s">
        <v>20</v>
      </c>
      <c r="C2" s="573"/>
      <c r="D2" s="573"/>
      <c r="E2" s="573"/>
      <c r="F2" s="573"/>
      <c r="G2" s="573"/>
      <c r="H2" s="573"/>
    </row>
    <row r="3" spans="1:8" ht="7.5" customHeight="1" x14ac:dyDescent="0.25">
      <c r="A3" s="20"/>
      <c r="B3" s="268"/>
      <c r="C3" s="268"/>
      <c r="D3" s="268"/>
      <c r="E3" s="268"/>
      <c r="F3" s="268"/>
      <c r="G3" s="268"/>
      <c r="H3" s="268"/>
    </row>
    <row r="4" spans="1:8" x14ac:dyDescent="0.25">
      <c r="A4" s="20"/>
      <c r="B4" s="573" t="s">
        <v>22</v>
      </c>
      <c r="C4" s="573"/>
      <c r="D4" s="573"/>
      <c r="E4" s="573"/>
      <c r="F4" s="573"/>
      <c r="G4" s="573"/>
      <c r="H4" s="573"/>
    </row>
    <row r="5" spans="1:8" x14ac:dyDescent="0.25">
      <c r="A5" s="20"/>
      <c r="B5" s="573" t="s">
        <v>23</v>
      </c>
      <c r="C5" s="573"/>
      <c r="D5" s="573"/>
      <c r="E5" s="573"/>
      <c r="F5" s="573"/>
      <c r="G5" s="573"/>
      <c r="H5" s="573"/>
    </row>
    <row r="6" spans="1:8" x14ac:dyDescent="0.25">
      <c r="A6" s="20"/>
      <c r="B6" s="584" t="s">
        <v>215</v>
      </c>
      <c r="C6" s="584"/>
      <c r="D6" s="584"/>
      <c r="E6" s="584"/>
      <c r="F6" s="584"/>
      <c r="G6" s="584"/>
      <c r="H6" s="584"/>
    </row>
    <row r="7" spans="1:8" x14ac:dyDescent="0.25">
      <c r="A7" s="20"/>
      <c r="B7" s="573" t="s">
        <v>348</v>
      </c>
      <c r="C7" s="573"/>
      <c r="D7" s="573"/>
      <c r="E7" s="573"/>
      <c r="F7" s="573"/>
      <c r="G7" s="573"/>
      <c r="H7" s="573"/>
    </row>
    <row r="9" spans="1:8" x14ac:dyDescent="0.25">
      <c r="B9" s="471"/>
      <c r="C9" s="472"/>
      <c r="D9" s="472"/>
      <c r="E9" s="472"/>
      <c r="F9" s="472"/>
      <c r="G9" s="472"/>
      <c r="H9" s="473"/>
    </row>
    <row r="10" spans="1:8" ht="28.5" customHeight="1" x14ac:dyDescent="0.25">
      <c r="A10" s="76"/>
      <c r="B10" s="585" t="s">
        <v>361</v>
      </c>
      <c r="C10" s="586"/>
      <c r="D10" s="586"/>
      <c r="E10" s="586"/>
      <c r="F10" s="586"/>
      <c r="G10" s="586"/>
      <c r="H10" s="587"/>
    </row>
    <row r="11" spans="1:8" ht="9" customHeight="1" x14ac:dyDescent="0.25">
      <c r="A11" s="76"/>
      <c r="B11" s="466"/>
      <c r="C11" s="467"/>
      <c r="D11" s="261"/>
      <c r="E11" s="468"/>
      <c r="F11" s="262"/>
      <c r="G11" s="469"/>
      <c r="H11" s="470"/>
    </row>
    <row r="12" spans="1:8" ht="23.25" customHeight="1" x14ac:dyDescent="0.25">
      <c r="B12" s="75"/>
      <c r="C12" s="75"/>
      <c r="D12" s="575"/>
      <c r="E12" s="575"/>
      <c r="F12" s="284"/>
      <c r="G12" s="75"/>
      <c r="H12" s="75"/>
    </row>
    <row r="13" spans="1:8" x14ac:dyDescent="0.25">
      <c r="C13" t="s">
        <v>11</v>
      </c>
      <c r="F13" s="75"/>
    </row>
    <row r="14" spans="1:8" ht="15.75" thickBot="1" x14ac:dyDescent="0.3"/>
    <row r="15" spans="1:8" ht="16.5" thickBot="1" x14ac:dyDescent="0.3">
      <c r="D15" s="253" t="s">
        <v>206</v>
      </c>
      <c r="F15" s="263">
        <f>SUM(F12)</f>
        <v>0</v>
      </c>
    </row>
  </sheetData>
  <mergeCells count="8">
    <mergeCell ref="B7:H7"/>
    <mergeCell ref="D12:E12"/>
    <mergeCell ref="B1:H1"/>
    <mergeCell ref="B2:H2"/>
    <mergeCell ref="B4:H4"/>
    <mergeCell ref="B5:H5"/>
    <mergeCell ref="B6:H6"/>
    <mergeCell ref="B10:H10"/>
  </mergeCells>
  <pageMargins left="0.2" right="0.2" top="1.05" bottom="0.75" header="1.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2"/>
  <sheetViews>
    <sheetView topLeftCell="B1" workbookViewId="0">
      <selection activeCell="H14" sqref="H14"/>
    </sheetView>
  </sheetViews>
  <sheetFormatPr baseColWidth="10" defaultRowHeight="15" x14ac:dyDescent="0.25"/>
  <cols>
    <col min="1" max="1" width="1.7109375" hidden="1" customWidth="1"/>
    <col min="2" max="2" width="9.85546875" customWidth="1"/>
    <col min="3" max="3" width="20.140625" customWidth="1"/>
    <col min="4" max="4" width="20.5703125" customWidth="1"/>
    <col min="5" max="5" width="50.42578125" customWidth="1"/>
    <col min="6" max="6" width="7.7109375" customWidth="1"/>
    <col min="7" max="7" width="8.140625" customWidth="1"/>
    <col min="8" max="8" width="10.42578125" customWidth="1"/>
    <col min="9" max="9" width="11" customWidth="1"/>
  </cols>
  <sheetData>
    <row r="2" spans="2:10" x14ac:dyDescent="0.25">
      <c r="B2" s="573" t="s">
        <v>21</v>
      </c>
      <c r="C2" s="573"/>
      <c r="D2" s="573"/>
      <c r="E2" s="573"/>
      <c r="F2" s="573"/>
      <c r="G2" s="573"/>
      <c r="H2" s="573"/>
      <c r="I2" s="573"/>
    </row>
    <row r="3" spans="2:10" hidden="1" x14ac:dyDescent="0.25">
      <c r="B3" s="30"/>
      <c r="C3" s="32"/>
      <c r="D3" s="33"/>
      <c r="E3" s="31"/>
      <c r="F3" s="35"/>
      <c r="G3" s="36"/>
      <c r="H3" s="37"/>
      <c r="I3" s="34"/>
    </row>
    <row r="4" spans="2:10" ht="21" customHeight="1" x14ac:dyDescent="0.25">
      <c r="B4" s="50"/>
      <c r="C4" s="51"/>
      <c r="D4" s="52"/>
      <c r="E4" s="53"/>
      <c r="F4" s="54"/>
      <c r="G4" s="54"/>
      <c r="H4" s="55"/>
      <c r="I4" s="305"/>
    </row>
    <row r="5" spans="2:10" ht="12" customHeight="1" x14ac:dyDescent="0.25">
      <c r="B5" s="306"/>
      <c r="C5" s="322"/>
      <c r="D5" s="123"/>
      <c r="E5" s="309"/>
      <c r="F5" s="109"/>
      <c r="G5" s="109"/>
      <c r="H5" s="368"/>
      <c r="I5" s="366"/>
      <c r="J5" s="58"/>
    </row>
    <row r="6" spans="2:10" ht="40.5" customHeight="1" x14ac:dyDescent="0.25">
      <c r="B6" s="588">
        <v>44403</v>
      </c>
      <c r="C6" s="568" t="s">
        <v>256</v>
      </c>
      <c r="D6" s="568" t="s">
        <v>257</v>
      </c>
      <c r="E6" s="568" t="s">
        <v>258</v>
      </c>
      <c r="F6" s="35">
        <v>211</v>
      </c>
      <c r="G6" s="36" t="s">
        <v>259</v>
      </c>
      <c r="H6" s="37">
        <v>16500</v>
      </c>
      <c r="I6" s="34"/>
      <c r="J6" s="371"/>
    </row>
    <row r="7" spans="2:10" ht="13.5" customHeight="1" x14ac:dyDescent="0.25">
      <c r="B7" s="588"/>
      <c r="C7" s="568"/>
      <c r="D7" s="568"/>
      <c r="E7" s="568"/>
      <c r="F7" s="36">
        <v>211</v>
      </c>
      <c r="G7" s="36" t="s">
        <v>40</v>
      </c>
      <c r="H7" s="108">
        <v>11421.32</v>
      </c>
      <c r="I7" s="364">
        <f>SUM(H6:H7)</f>
        <v>27921.32</v>
      </c>
      <c r="J7" s="58"/>
    </row>
    <row r="8" spans="2:10" ht="21" customHeight="1" x14ac:dyDescent="0.25">
      <c r="B8" s="486"/>
      <c r="C8" s="110"/>
      <c r="D8" s="64"/>
      <c r="E8" s="370"/>
      <c r="F8" s="36"/>
      <c r="G8" s="36"/>
      <c r="H8" s="365"/>
      <c r="I8" s="364"/>
      <c r="J8" s="58"/>
    </row>
    <row r="9" spans="2:10" ht="10.5" customHeight="1" x14ac:dyDescent="0.25">
      <c r="B9" s="306"/>
      <c r="C9" s="329"/>
      <c r="D9" s="372"/>
      <c r="E9" s="309"/>
      <c r="F9" s="109"/>
      <c r="G9" s="109"/>
      <c r="H9" s="368"/>
      <c r="I9" s="366"/>
      <c r="J9" s="58"/>
    </row>
    <row r="10" spans="2:10" ht="33" customHeight="1" x14ac:dyDescent="0.25">
      <c r="B10" s="588">
        <v>44445</v>
      </c>
      <c r="C10" s="568" t="s">
        <v>234</v>
      </c>
      <c r="D10" s="568" t="s">
        <v>52</v>
      </c>
      <c r="E10" s="568" t="s">
        <v>297</v>
      </c>
      <c r="F10" s="35">
        <v>221</v>
      </c>
      <c r="G10" s="36" t="s">
        <v>39</v>
      </c>
      <c r="H10" s="365">
        <v>6100</v>
      </c>
      <c r="I10" s="364"/>
      <c r="J10" s="58"/>
    </row>
    <row r="11" spans="2:10" ht="13.5" customHeight="1" x14ac:dyDescent="0.25">
      <c r="B11" s="588"/>
      <c r="C11" s="568"/>
      <c r="D11" s="568"/>
      <c r="E11" s="568"/>
      <c r="F11" s="36">
        <v>221</v>
      </c>
      <c r="G11" s="36" t="s">
        <v>260</v>
      </c>
      <c r="H11" s="108">
        <v>685</v>
      </c>
      <c r="I11" s="364">
        <f>SUM(H10:H11)</f>
        <v>6785</v>
      </c>
      <c r="J11" s="58"/>
    </row>
    <row r="12" spans="2:10" s="6" customFormat="1" ht="12.75" customHeight="1" x14ac:dyDescent="0.25">
      <c r="B12" s="487"/>
      <c r="C12" s="481"/>
      <c r="D12" s="481"/>
      <c r="E12" s="481"/>
      <c r="F12" s="36"/>
      <c r="G12" s="36"/>
      <c r="H12" s="365"/>
      <c r="I12" s="364"/>
      <c r="J12" s="58"/>
    </row>
    <row r="13" spans="2:10" s="6" customFormat="1" ht="10.5" customHeight="1" x14ac:dyDescent="0.25">
      <c r="B13" s="488"/>
      <c r="C13" s="328"/>
      <c r="D13" s="328"/>
      <c r="E13" s="328"/>
      <c r="F13" s="109"/>
      <c r="G13" s="109"/>
      <c r="H13" s="368"/>
      <c r="I13" s="366"/>
      <c r="J13" s="58"/>
    </row>
    <row r="14" spans="2:10" s="6" customFormat="1" ht="32.25" customHeight="1" x14ac:dyDescent="0.25">
      <c r="B14" s="589">
        <v>44446</v>
      </c>
      <c r="C14" s="568" t="s">
        <v>323</v>
      </c>
      <c r="D14" s="568" t="s">
        <v>324</v>
      </c>
      <c r="E14" s="568" t="s">
        <v>325</v>
      </c>
      <c r="F14" s="35">
        <v>239</v>
      </c>
      <c r="G14" s="36" t="s">
        <v>387</v>
      </c>
      <c r="H14" s="365">
        <v>3894</v>
      </c>
      <c r="I14" s="364"/>
      <c r="J14" s="58"/>
    </row>
    <row r="15" spans="2:10" s="6" customFormat="1" ht="18.75" customHeight="1" x14ac:dyDescent="0.25">
      <c r="B15" s="589"/>
      <c r="C15" s="568"/>
      <c r="D15" s="568"/>
      <c r="E15" s="568"/>
      <c r="F15" s="35">
        <v>262</v>
      </c>
      <c r="G15" s="36" t="s">
        <v>386</v>
      </c>
      <c r="H15" s="108">
        <v>2265.6</v>
      </c>
      <c r="I15" s="364">
        <f>SUM(H14:H15)</f>
        <v>6159.6</v>
      </c>
      <c r="J15" s="58"/>
    </row>
    <row r="16" spans="2:10" ht="16.5" customHeight="1" x14ac:dyDescent="0.25">
      <c r="B16" s="307"/>
      <c r="C16" s="281"/>
      <c r="D16" s="308"/>
      <c r="E16" s="282"/>
      <c r="F16" s="54"/>
      <c r="G16" s="54"/>
      <c r="H16" s="108"/>
      <c r="I16" s="367"/>
      <c r="J16" s="58"/>
    </row>
    <row r="17" spans="2:10" ht="11.25" customHeight="1" x14ac:dyDescent="0.25">
      <c r="B17" s="30"/>
      <c r="C17" s="484"/>
      <c r="D17" s="369"/>
      <c r="E17" s="485"/>
      <c r="F17" s="36"/>
      <c r="G17" s="36"/>
      <c r="H17" s="365"/>
      <c r="I17" s="364"/>
      <c r="J17" s="58"/>
    </row>
    <row r="18" spans="2:10" ht="14.25" customHeight="1" x14ac:dyDescent="0.25">
      <c r="B18" s="589">
        <v>44467</v>
      </c>
      <c r="C18" s="570" t="s">
        <v>323</v>
      </c>
      <c r="D18" s="570" t="s">
        <v>400</v>
      </c>
      <c r="E18" s="568" t="s">
        <v>401</v>
      </c>
      <c r="F18" s="35">
        <v>233</v>
      </c>
      <c r="G18" s="36" t="s">
        <v>410</v>
      </c>
      <c r="H18" s="365">
        <v>66823.240000000005</v>
      </c>
      <c r="I18" s="364"/>
      <c r="J18" s="58"/>
    </row>
    <row r="19" spans="2:10" ht="16.5" customHeight="1" x14ac:dyDescent="0.25">
      <c r="B19" s="589"/>
      <c r="C19" s="570"/>
      <c r="D19" s="570"/>
      <c r="E19" s="568"/>
      <c r="F19" s="36">
        <v>235</v>
      </c>
      <c r="G19" s="36" t="s">
        <v>305</v>
      </c>
      <c r="H19" s="365">
        <v>3398.4</v>
      </c>
      <c r="I19" s="364"/>
      <c r="J19" s="58"/>
    </row>
    <row r="20" spans="2:10" ht="16.5" customHeight="1" x14ac:dyDescent="0.25">
      <c r="B20" s="589"/>
      <c r="C20" s="570"/>
      <c r="D20" s="570"/>
      <c r="E20" s="568"/>
      <c r="F20" s="36">
        <v>236</v>
      </c>
      <c r="G20" s="36" t="s">
        <v>411</v>
      </c>
      <c r="H20" s="365">
        <v>4493.4399999999996</v>
      </c>
      <c r="I20" s="364"/>
      <c r="J20" s="58"/>
    </row>
    <row r="21" spans="2:10" ht="16.5" customHeight="1" x14ac:dyDescent="0.25">
      <c r="B21" s="589"/>
      <c r="C21" s="570"/>
      <c r="D21" s="570"/>
      <c r="E21" s="568"/>
      <c r="F21" s="36">
        <v>239</v>
      </c>
      <c r="G21" s="36" t="s">
        <v>412</v>
      </c>
      <c r="H21" s="108">
        <v>46388.160000000003</v>
      </c>
      <c r="I21" s="364">
        <f>SUM(H18:H21)</f>
        <v>121103.24</v>
      </c>
      <c r="J21" s="58"/>
    </row>
    <row r="22" spans="2:10" ht="16.5" customHeight="1" x14ac:dyDescent="0.25">
      <c r="B22" s="307"/>
      <c r="C22" s="281"/>
      <c r="D22" s="308"/>
      <c r="E22" s="282"/>
      <c r="F22" s="54"/>
      <c r="G22" s="54"/>
      <c r="H22" s="108"/>
      <c r="I22" s="367"/>
      <c r="J22" s="58"/>
    </row>
  </sheetData>
  <mergeCells count="17">
    <mergeCell ref="E6:E7"/>
    <mergeCell ref="D6:D7"/>
    <mergeCell ref="C6:C7"/>
    <mergeCell ref="B6:B7"/>
    <mergeCell ref="B2:I2"/>
    <mergeCell ref="E10:E11"/>
    <mergeCell ref="D10:D11"/>
    <mergeCell ref="C10:C11"/>
    <mergeCell ref="B10:B11"/>
    <mergeCell ref="E18:E21"/>
    <mergeCell ref="D18:D21"/>
    <mergeCell ref="C18:C21"/>
    <mergeCell ref="B18:B21"/>
    <mergeCell ref="E14:E15"/>
    <mergeCell ref="D14:D15"/>
    <mergeCell ref="C14:C15"/>
    <mergeCell ref="B14:B15"/>
  </mergeCells>
  <pageMargins left="0.24" right="0.15748031496062992" top="1.02" bottom="0.74803149606299213" header="0.96"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workbookViewId="0">
      <selection activeCell="H14" sqref="H14"/>
    </sheetView>
  </sheetViews>
  <sheetFormatPr baseColWidth="10" defaultRowHeight="15" x14ac:dyDescent="0.25"/>
  <cols>
    <col min="2" max="2" width="23.7109375" customWidth="1"/>
    <col min="3" max="3" width="25.140625" customWidth="1"/>
    <col min="4" max="4" width="43.140625" customWidth="1"/>
  </cols>
  <sheetData>
    <row r="1" spans="1:7" ht="33" x14ac:dyDescent="0.6">
      <c r="A1" s="556" t="s">
        <v>38</v>
      </c>
      <c r="B1" s="556"/>
      <c r="C1" s="556"/>
      <c r="D1" s="556"/>
      <c r="E1" s="556"/>
      <c r="F1" s="556"/>
      <c r="G1" s="556"/>
    </row>
    <row r="2" spans="1:7" ht="18.75" x14ac:dyDescent="0.3">
      <c r="A2" s="557" t="s">
        <v>0</v>
      </c>
      <c r="B2" s="557"/>
      <c r="C2" s="557"/>
      <c r="D2" s="557"/>
      <c r="E2" s="557"/>
      <c r="F2" s="557"/>
      <c r="G2" s="557"/>
    </row>
    <row r="3" spans="1:7" ht="15.75" x14ac:dyDescent="0.25">
      <c r="A3" s="561" t="s">
        <v>64</v>
      </c>
      <c r="B3" s="561"/>
      <c r="C3" s="561"/>
      <c r="D3" s="561"/>
      <c r="E3" s="561"/>
      <c r="F3" s="561"/>
      <c r="G3" s="561"/>
    </row>
    <row r="5" spans="1:7" ht="15.75" x14ac:dyDescent="0.25">
      <c r="A5" s="558" t="s">
        <v>65</v>
      </c>
      <c r="B5" s="558"/>
      <c r="C5" s="558"/>
      <c r="D5" s="558"/>
      <c r="E5" s="558"/>
      <c r="F5" s="558"/>
      <c r="G5" s="558"/>
    </row>
    <row r="6" spans="1:7" ht="15.75" x14ac:dyDescent="0.25">
      <c r="A6" s="558" t="s">
        <v>20</v>
      </c>
      <c r="B6" s="558"/>
      <c r="C6" s="558"/>
      <c r="D6" s="558"/>
      <c r="E6" s="558"/>
      <c r="F6" s="558"/>
      <c r="G6" s="558"/>
    </row>
    <row r="7" spans="1:7" ht="15.75" x14ac:dyDescent="0.25">
      <c r="A7" s="125"/>
      <c r="B7" s="125"/>
      <c r="C7" s="125"/>
      <c r="D7" s="125"/>
      <c r="E7" s="125"/>
      <c r="F7" s="125"/>
      <c r="G7" s="125"/>
    </row>
    <row r="8" spans="1:7" ht="18" x14ac:dyDescent="0.25">
      <c r="A8" s="590" t="s">
        <v>66</v>
      </c>
      <c r="B8" s="590"/>
      <c r="C8" s="590"/>
      <c r="D8" s="590"/>
      <c r="E8" s="590"/>
      <c r="F8" s="590"/>
      <c r="G8" s="590"/>
    </row>
    <row r="9" spans="1:7" ht="15.75" x14ac:dyDescent="0.25">
      <c r="A9" s="559" t="s">
        <v>194</v>
      </c>
      <c r="B9" s="559"/>
      <c r="C9" s="559"/>
      <c r="D9" s="559"/>
      <c r="E9" s="559"/>
      <c r="F9" s="559"/>
      <c r="G9" s="559"/>
    </row>
    <row r="10" spans="1:7" ht="18.75" x14ac:dyDescent="0.25">
      <c r="A10" s="560"/>
      <c r="B10" s="560"/>
      <c r="C10" s="560"/>
      <c r="D10" s="560"/>
      <c r="E10" s="560"/>
      <c r="F10" s="560"/>
      <c r="G10" s="560"/>
    </row>
    <row r="11" spans="1:7" ht="29.25" customHeight="1" x14ac:dyDescent="0.25">
      <c r="A11" s="126" t="s">
        <v>1</v>
      </c>
      <c r="B11" s="127" t="s">
        <v>2</v>
      </c>
      <c r="C11" s="128" t="s">
        <v>3</v>
      </c>
      <c r="D11" s="128" t="s">
        <v>4</v>
      </c>
      <c r="E11" s="129" t="s">
        <v>5</v>
      </c>
      <c r="F11" s="129" t="s">
        <v>6</v>
      </c>
      <c r="G11" s="130" t="s">
        <v>7</v>
      </c>
    </row>
    <row r="12" spans="1:7" ht="12" customHeight="1" x14ac:dyDescent="0.25">
      <c r="A12" s="131"/>
      <c r="B12" s="132"/>
      <c r="C12" s="133"/>
      <c r="D12" s="133"/>
      <c r="E12" s="134" t="s">
        <v>8</v>
      </c>
      <c r="F12" s="135"/>
      <c r="G12" s="136" t="s">
        <v>9</v>
      </c>
    </row>
    <row r="13" spans="1:7" x14ac:dyDescent="0.25">
      <c r="A13" s="137">
        <v>41031</v>
      </c>
      <c r="B13" s="138" t="s">
        <v>67</v>
      </c>
      <c r="C13" s="139" t="s">
        <v>68</v>
      </c>
      <c r="D13" s="140" t="s">
        <v>69</v>
      </c>
      <c r="E13" s="141" t="s">
        <v>70</v>
      </c>
      <c r="F13" s="142">
        <v>1392</v>
      </c>
      <c r="G13" s="141" t="s">
        <v>71</v>
      </c>
    </row>
    <row r="14" spans="1:7" x14ac:dyDescent="0.25">
      <c r="A14" s="143">
        <v>41053</v>
      </c>
      <c r="B14" s="144" t="s">
        <v>72</v>
      </c>
      <c r="C14" s="145" t="s">
        <v>68</v>
      </c>
      <c r="D14" s="146" t="s">
        <v>73</v>
      </c>
      <c r="E14" s="147" t="s">
        <v>70</v>
      </c>
      <c r="F14" s="148">
        <v>1972</v>
      </c>
      <c r="G14" s="147" t="s">
        <v>71</v>
      </c>
    </row>
    <row r="15" spans="1:7" x14ac:dyDescent="0.25">
      <c r="A15" s="143">
        <v>41064</v>
      </c>
      <c r="B15" s="144" t="s">
        <v>74</v>
      </c>
      <c r="C15" s="145" t="s">
        <v>68</v>
      </c>
      <c r="D15" s="146" t="s">
        <v>75</v>
      </c>
      <c r="E15" s="147" t="s">
        <v>70</v>
      </c>
      <c r="F15" s="148">
        <v>4408</v>
      </c>
      <c r="G15" s="147" t="s">
        <v>71</v>
      </c>
    </row>
    <row r="16" spans="1:7" x14ac:dyDescent="0.25">
      <c r="A16" s="143">
        <v>41086</v>
      </c>
      <c r="B16" s="144" t="s">
        <v>76</v>
      </c>
      <c r="C16" s="145" t="s">
        <v>68</v>
      </c>
      <c r="D16" s="146" t="s">
        <v>77</v>
      </c>
      <c r="E16" s="147" t="s">
        <v>70</v>
      </c>
      <c r="F16" s="148">
        <v>6380</v>
      </c>
      <c r="G16" s="147" t="s">
        <v>71</v>
      </c>
    </row>
    <row r="17" spans="1:7" x14ac:dyDescent="0.25">
      <c r="A17" s="143">
        <v>41086</v>
      </c>
      <c r="B17" s="144" t="s">
        <v>78</v>
      </c>
      <c r="C17" s="145" t="s">
        <v>68</v>
      </c>
      <c r="D17" s="146" t="s">
        <v>79</v>
      </c>
      <c r="E17" s="147" t="s">
        <v>70</v>
      </c>
      <c r="F17" s="148">
        <v>2088</v>
      </c>
      <c r="G17" s="147" t="s">
        <v>71</v>
      </c>
    </row>
    <row r="18" spans="1:7" x14ac:dyDescent="0.25">
      <c r="A18" s="143">
        <v>41087</v>
      </c>
      <c r="B18" s="144" t="s">
        <v>80</v>
      </c>
      <c r="C18" s="145" t="s">
        <v>68</v>
      </c>
      <c r="D18" s="146" t="s">
        <v>81</v>
      </c>
      <c r="E18" s="147" t="s">
        <v>70</v>
      </c>
      <c r="F18" s="148">
        <v>3944</v>
      </c>
      <c r="G18" s="147" t="s">
        <v>71</v>
      </c>
    </row>
    <row r="19" spans="1:7" x14ac:dyDescent="0.25">
      <c r="A19" s="143">
        <v>41099</v>
      </c>
      <c r="B19" s="144" t="s">
        <v>82</v>
      </c>
      <c r="C19" s="145" t="s">
        <v>68</v>
      </c>
      <c r="D19" s="146" t="s">
        <v>83</v>
      </c>
      <c r="E19" s="147" t="s">
        <v>70</v>
      </c>
      <c r="F19" s="148">
        <v>1740</v>
      </c>
      <c r="G19" s="147" t="s">
        <v>71</v>
      </c>
    </row>
    <row r="20" spans="1:7" x14ac:dyDescent="0.25">
      <c r="A20" s="143">
        <v>41118</v>
      </c>
      <c r="B20" s="144" t="s">
        <v>84</v>
      </c>
      <c r="C20" s="145" t="s">
        <v>68</v>
      </c>
      <c r="D20" s="146" t="s">
        <v>85</v>
      </c>
      <c r="E20" s="147" t="s">
        <v>70</v>
      </c>
      <c r="F20" s="148">
        <v>7540</v>
      </c>
      <c r="G20" s="147" t="s">
        <v>71</v>
      </c>
    </row>
    <row r="21" spans="1:7" x14ac:dyDescent="0.25">
      <c r="A21" s="143">
        <v>41118</v>
      </c>
      <c r="B21" s="144" t="s">
        <v>86</v>
      </c>
      <c r="C21" s="145" t="s">
        <v>68</v>
      </c>
      <c r="D21" s="146" t="s">
        <v>87</v>
      </c>
      <c r="E21" s="147" t="s">
        <v>70</v>
      </c>
      <c r="F21" s="148">
        <v>9860</v>
      </c>
      <c r="G21" s="147" t="s">
        <v>71</v>
      </c>
    </row>
    <row r="22" spans="1:7" x14ac:dyDescent="0.25">
      <c r="A22" s="143">
        <v>41142</v>
      </c>
      <c r="B22" s="144" t="s">
        <v>88</v>
      </c>
      <c r="C22" s="145" t="s">
        <v>68</v>
      </c>
      <c r="D22" s="145" t="s">
        <v>89</v>
      </c>
      <c r="E22" s="147" t="s">
        <v>70</v>
      </c>
      <c r="F22" s="148">
        <v>2900</v>
      </c>
      <c r="G22" s="147" t="s">
        <v>71</v>
      </c>
    </row>
    <row r="23" spans="1:7" x14ac:dyDescent="0.25">
      <c r="A23" s="143">
        <v>41154</v>
      </c>
      <c r="B23" s="144" t="s">
        <v>90</v>
      </c>
      <c r="C23" s="145" t="s">
        <v>68</v>
      </c>
      <c r="D23" s="145" t="s">
        <v>91</v>
      </c>
      <c r="E23" s="147" t="s">
        <v>70</v>
      </c>
      <c r="F23" s="148">
        <v>1740</v>
      </c>
      <c r="G23" s="149" t="s">
        <v>71</v>
      </c>
    </row>
    <row r="24" spans="1:7" x14ac:dyDescent="0.25">
      <c r="A24" s="143">
        <v>41184</v>
      </c>
      <c r="B24" s="144" t="s">
        <v>92</v>
      </c>
      <c r="C24" s="145" t="s">
        <v>68</v>
      </c>
      <c r="D24" s="145" t="s">
        <v>93</v>
      </c>
      <c r="E24" s="147" t="s">
        <v>70</v>
      </c>
      <c r="F24" s="148">
        <v>5220</v>
      </c>
      <c r="G24" s="149" t="s">
        <v>71</v>
      </c>
    </row>
    <row r="25" spans="1:7" x14ac:dyDescent="0.25">
      <c r="A25" s="150"/>
      <c r="B25" s="151"/>
      <c r="C25" s="150"/>
      <c r="D25" s="150"/>
      <c r="E25" s="150"/>
      <c r="F25" s="152">
        <f>SUM(F13:F24)</f>
        <v>49184</v>
      </c>
      <c r="G25" s="153"/>
    </row>
    <row r="26" spans="1:7" x14ac:dyDescent="0.25">
      <c r="A26" s="154">
        <v>41415</v>
      </c>
      <c r="B26" s="155" t="s">
        <v>94</v>
      </c>
      <c r="C26" s="156" t="s">
        <v>95</v>
      </c>
      <c r="D26" s="156" t="s">
        <v>96</v>
      </c>
      <c r="E26" s="157" t="s">
        <v>70</v>
      </c>
      <c r="F26" s="158">
        <v>4720</v>
      </c>
      <c r="G26" s="159" t="s">
        <v>71</v>
      </c>
    </row>
    <row r="27" spans="1:7" x14ac:dyDescent="0.25">
      <c r="A27" s="154">
        <v>41442</v>
      </c>
      <c r="B27" s="155" t="s">
        <v>97</v>
      </c>
      <c r="C27" s="156" t="s">
        <v>98</v>
      </c>
      <c r="D27" s="156" t="s">
        <v>99</v>
      </c>
      <c r="E27" s="157" t="s">
        <v>70</v>
      </c>
      <c r="F27" s="160">
        <v>3901.08</v>
      </c>
      <c r="G27" s="161" t="s">
        <v>71</v>
      </c>
    </row>
    <row r="28" spans="1:7" x14ac:dyDescent="0.25">
      <c r="A28" s="154">
        <v>41442</v>
      </c>
      <c r="B28" s="155" t="s">
        <v>100</v>
      </c>
      <c r="C28" s="156" t="s">
        <v>98</v>
      </c>
      <c r="D28" s="156" t="s">
        <v>99</v>
      </c>
      <c r="E28" s="157" t="s">
        <v>70</v>
      </c>
      <c r="F28" s="160">
        <v>5900</v>
      </c>
      <c r="G28" s="161" t="s">
        <v>71</v>
      </c>
    </row>
    <row r="29" spans="1:7" x14ac:dyDescent="0.25">
      <c r="A29" s="154">
        <v>41444</v>
      </c>
      <c r="B29" s="155" t="s">
        <v>101</v>
      </c>
      <c r="C29" s="156" t="s">
        <v>98</v>
      </c>
      <c r="D29" s="162" t="s">
        <v>99</v>
      </c>
      <c r="E29" s="157" t="s">
        <v>70</v>
      </c>
      <c r="F29" s="160">
        <v>5664</v>
      </c>
      <c r="G29" s="161" t="s">
        <v>71</v>
      </c>
    </row>
    <row r="30" spans="1:7" x14ac:dyDescent="0.25">
      <c r="A30" s="154">
        <v>41444</v>
      </c>
      <c r="B30" s="155" t="s">
        <v>102</v>
      </c>
      <c r="C30" s="156" t="s">
        <v>98</v>
      </c>
      <c r="D30" s="156" t="s">
        <v>99</v>
      </c>
      <c r="E30" s="157" t="s">
        <v>70</v>
      </c>
      <c r="F30" s="163">
        <v>2625.5</v>
      </c>
      <c r="G30" s="161" t="s">
        <v>71</v>
      </c>
    </row>
    <row r="31" spans="1:7" x14ac:dyDescent="0.25">
      <c r="A31" s="154">
        <v>41444</v>
      </c>
      <c r="B31" s="155" t="s">
        <v>103</v>
      </c>
      <c r="C31" s="156" t="s">
        <v>98</v>
      </c>
      <c r="D31" s="156" t="s">
        <v>99</v>
      </c>
      <c r="E31" s="157" t="s">
        <v>70</v>
      </c>
      <c r="F31" s="163">
        <v>3250.9</v>
      </c>
      <c r="G31" s="164" t="s">
        <v>71</v>
      </c>
    </row>
    <row r="32" spans="1:7" x14ac:dyDescent="0.25">
      <c r="A32" s="154">
        <v>41451</v>
      </c>
      <c r="B32" s="155" t="s">
        <v>104</v>
      </c>
      <c r="C32" s="156" t="s">
        <v>98</v>
      </c>
      <c r="D32" s="156" t="s">
        <v>105</v>
      </c>
      <c r="E32" s="157" t="s">
        <v>70</v>
      </c>
      <c r="F32" s="163">
        <v>2124</v>
      </c>
      <c r="G32" s="164" t="s">
        <v>71</v>
      </c>
    </row>
    <row r="33" spans="1:7" x14ac:dyDescent="0.25">
      <c r="A33" s="154">
        <v>41451</v>
      </c>
      <c r="B33" s="155" t="s">
        <v>106</v>
      </c>
      <c r="C33" s="156" t="s">
        <v>107</v>
      </c>
      <c r="D33" s="165" t="s">
        <v>108</v>
      </c>
      <c r="E33" s="157" t="s">
        <v>70</v>
      </c>
      <c r="F33" s="163">
        <v>2596</v>
      </c>
      <c r="G33" s="164" t="s">
        <v>71</v>
      </c>
    </row>
    <row r="34" spans="1:7" x14ac:dyDescent="0.25">
      <c r="A34" s="154">
        <v>41463</v>
      </c>
      <c r="B34" s="144" t="s">
        <v>109</v>
      </c>
      <c r="C34" s="145" t="s">
        <v>98</v>
      </c>
      <c r="D34" s="166" t="s">
        <v>99</v>
      </c>
      <c r="E34" s="157" t="s">
        <v>70</v>
      </c>
      <c r="F34" s="167">
        <v>4956</v>
      </c>
      <c r="G34" s="168" t="s">
        <v>71</v>
      </c>
    </row>
    <row r="35" spans="1:7" x14ac:dyDescent="0.25">
      <c r="A35" s="154">
        <v>41463</v>
      </c>
      <c r="B35" s="155" t="s">
        <v>110</v>
      </c>
      <c r="C35" s="156" t="s">
        <v>107</v>
      </c>
      <c r="D35" s="165" t="s">
        <v>111</v>
      </c>
      <c r="E35" s="157" t="s">
        <v>70</v>
      </c>
      <c r="F35" s="160">
        <v>2124</v>
      </c>
      <c r="G35" s="159" t="s">
        <v>71</v>
      </c>
    </row>
    <row r="36" spans="1:7" x14ac:dyDescent="0.25">
      <c r="A36" s="169"/>
      <c r="B36" s="170"/>
      <c r="C36" s="171"/>
      <c r="D36" s="171"/>
      <c r="E36" s="172"/>
      <c r="F36" s="173">
        <f>SUM(F26:F35)</f>
        <v>37861.480000000003</v>
      </c>
      <c r="G36" s="174"/>
    </row>
    <row r="37" spans="1:7" x14ac:dyDescent="0.25">
      <c r="A37" s="175">
        <v>41871</v>
      </c>
      <c r="B37" s="176" t="s">
        <v>112</v>
      </c>
      <c r="C37" s="156" t="s">
        <v>113</v>
      </c>
      <c r="D37" s="156" t="s">
        <v>114</v>
      </c>
      <c r="E37" s="157" t="s">
        <v>55</v>
      </c>
      <c r="F37" s="160">
        <v>13675.84</v>
      </c>
      <c r="G37" s="177">
        <v>42251</v>
      </c>
    </row>
    <row r="38" spans="1:7" x14ac:dyDescent="0.25">
      <c r="A38" s="175">
        <v>41885</v>
      </c>
      <c r="B38" s="176" t="s">
        <v>115</v>
      </c>
      <c r="C38" s="156" t="s">
        <v>113</v>
      </c>
      <c r="D38" s="156" t="s">
        <v>114</v>
      </c>
      <c r="E38" s="157" t="s">
        <v>55</v>
      </c>
      <c r="F38" s="160">
        <v>12781.72</v>
      </c>
      <c r="G38" s="177">
        <v>42265</v>
      </c>
    </row>
    <row r="39" spans="1:7" ht="24.95" customHeight="1" x14ac:dyDescent="0.25">
      <c r="A39" s="175">
        <v>41893</v>
      </c>
      <c r="B39" s="176" t="s">
        <v>116</v>
      </c>
      <c r="C39" s="156" t="s">
        <v>113</v>
      </c>
      <c r="D39" s="178" t="s">
        <v>117</v>
      </c>
      <c r="E39" s="157" t="s">
        <v>55</v>
      </c>
      <c r="F39" s="160">
        <v>2315</v>
      </c>
      <c r="G39" s="177">
        <v>41884</v>
      </c>
    </row>
    <row r="40" spans="1:7" x14ac:dyDescent="0.25">
      <c r="A40" s="154">
        <v>41907</v>
      </c>
      <c r="B40" s="155" t="s">
        <v>118</v>
      </c>
      <c r="C40" s="162" t="s">
        <v>113</v>
      </c>
      <c r="D40" s="179" t="s">
        <v>119</v>
      </c>
      <c r="E40" s="180" t="s">
        <v>55</v>
      </c>
      <c r="F40" s="163">
        <v>5658.1</v>
      </c>
      <c r="G40" s="177">
        <v>41922</v>
      </c>
    </row>
    <row r="41" spans="1:7" x14ac:dyDescent="0.25">
      <c r="A41" s="154">
        <v>41921</v>
      </c>
      <c r="B41" s="155" t="s">
        <v>120</v>
      </c>
      <c r="C41" s="162" t="s">
        <v>113</v>
      </c>
      <c r="D41" s="179" t="s">
        <v>114</v>
      </c>
      <c r="E41" s="180" t="s">
        <v>55</v>
      </c>
      <c r="F41" s="163">
        <v>31455</v>
      </c>
      <c r="G41" s="177">
        <v>41936</v>
      </c>
    </row>
    <row r="42" spans="1:7" x14ac:dyDescent="0.25">
      <c r="A42" s="154">
        <v>41942</v>
      </c>
      <c r="B42" s="155" t="s">
        <v>121</v>
      </c>
      <c r="C42" s="156" t="s">
        <v>113</v>
      </c>
      <c r="D42" s="156" t="s">
        <v>114</v>
      </c>
      <c r="E42" s="157" t="s">
        <v>55</v>
      </c>
      <c r="F42" s="160">
        <v>17344.400000000001</v>
      </c>
      <c r="G42" s="177">
        <v>41957</v>
      </c>
    </row>
    <row r="43" spans="1:7" x14ac:dyDescent="0.25">
      <c r="A43" s="154">
        <v>41704</v>
      </c>
      <c r="B43" s="155" t="s">
        <v>122</v>
      </c>
      <c r="C43" s="165" t="s">
        <v>123</v>
      </c>
      <c r="D43" s="156" t="s">
        <v>124</v>
      </c>
      <c r="E43" s="161" t="s">
        <v>57</v>
      </c>
      <c r="F43" s="158">
        <v>4602</v>
      </c>
      <c r="G43" s="181">
        <v>41704</v>
      </c>
    </row>
    <row r="44" spans="1:7" x14ac:dyDescent="0.25">
      <c r="A44" s="171"/>
      <c r="B44" s="182"/>
      <c r="C44" s="171"/>
      <c r="D44" s="171"/>
      <c r="E44" s="172"/>
      <c r="F44" s="173">
        <f>SUM(F37:F43)</f>
        <v>87832.06</v>
      </c>
      <c r="G44" s="174"/>
    </row>
    <row r="45" spans="1:7" x14ac:dyDescent="0.25">
      <c r="A45" s="183">
        <v>42352</v>
      </c>
      <c r="B45" s="184" t="s">
        <v>125</v>
      </c>
      <c r="C45" s="185" t="s">
        <v>126</v>
      </c>
      <c r="D45" s="185" t="s">
        <v>127</v>
      </c>
      <c r="E45" s="186" t="s">
        <v>57</v>
      </c>
      <c r="F45" s="187">
        <v>250</v>
      </c>
      <c r="G45" s="188" t="s">
        <v>71</v>
      </c>
    </row>
    <row r="46" spans="1:7" x14ac:dyDescent="0.25">
      <c r="A46" s="171"/>
      <c r="B46" s="182"/>
      <c r="C46" s="171"/>
      <c r="D46" s="171"/>
      <c r="E46" s="172"/>
      <c r="F46" s="173">
        <f>SUM(F45:F45)</f>
        <v>250</v>
      </c>
      <c r="G46" s="174"/>
    </row>
    <row r="47" spans="1:7" x14ac:dyDescent="0.25">
      <c r="A47" s="175">
        <v>42692</v>
      </c>
      <c r="B47" s="189" t="s">
        <v>128</v>
      </c>
      <c r="C47" s="146" t="s">
        <v>129</v>
      </c>
      <c r="D47" s="165" t="s">
        <v>130</v>
      </c>
      <c r="E47" s="186" t="s">
        <v>56</v>
      </c>
      <c r="F47" s="160">
        <v>7670</v>
      </c>
      <c r="G47" s="190" t="s">
        <v>131</v>
      </c>
    </row>
    <row r="48" spans="1:7" x14ac:dyDescent="0.25">
      <c r="A48" s="175">
        <v>42629</v>
      </c>
      <c r="B48" s="184" t="s">
        <v>132</v>
      </c>
      <c r="C48" s="146" t="s">
        <v>133</v>
      </c>
      <c r="D48" s="165" t="s">
        <v>134</v>
      </c>
      <c r="E48" s="186" t="s">
        <v>58</v>
      </c>
      <c r="F48" s="163">
        <v>7080</v>
      </c>
      <c r="G48" s="157" t="s">
        <v>131</v>
      </c>
    </row>
    <row r="49" spans="1:7" ht="25.5" customHeight="1" x14ac:dyDescent="0.25">
      <c r="A49" s="191">
        <v>42586</v>
      </c>
      <c r="B49" s="192" t="s">
        <v>135</v>
      </c>
      <c r="C49" s="193" t="s">
        <v>136</v>
      </c>
      <c r="D49" s="194" t="s">
        <v>137</v>
      </c>
      <c r="E49" s="157" t="s">
        <v>138</v>
      </c>
      <c r="F49" s="195">
        <v>14800</v>
      </c>
      <c r="G49" s="157"/>
    </row>
    <row r="50" spans="1:7" ht="24.75" customHeight="1" x14ac:dyDescent="0.25">
      <c r="A50" s="191">
        <v>42586</v>
      </c>
      <c r="B50" s="192" t="s">
        <v>139</v>
      </c>
      <c r="C50" s="193" t="s">
        <v>136</v>
      </c>
      <c r="D50" s="194" t="s">
        <v>140</v>
      </c>
      <c r="E50" s="157" t="s">
        <v>138</v>
      </c>
      <c r="F50" s="195">
        <v>3700</v>
      </c>
      <c r="G50" s="157"/>
    </row>
    <row r="51" spans="1:7" x14ac:dyDescent="0.25">
      <c r="A51" s="175">
        <v>42388</v>
      </c>
      <c r="B51" s="176" t="s">
        <v>141</v>
      </c>
      <c r="C51" s="165" t="s">
        <v>126</v>
      </c>
      <c r="D51" s="165" t="s">
        <v>127</v>
      </c>
      <c r="E51" s="196" t="s">
        <v>57</v>
      </c>
      <c r="F51" s="160">
        <v>250</v>
      </c>
      <c r="G51" s="197" t="s">
        <v>131</v>
      </c>
    </row>
    <row r="52" spans="1:7" x14ac:dyDescent="0.25">
      <c r="A52" s="175">
        <v>42450</v>
      </c>
      <c r="B52" s="176" t="s">
        <v>142</v>
      </c>
      <c r="C52" s="165" t="s">
        <v>126</v>
      </c>
      <c r="D52" s="165" t="s">
        <v>127</v>
      </c>
      <c r="E52" s="196" t="s">
        <v>57</v>
      </c>
      <c r="F52" s="160">
        <v>250</v>
      </c>
      <c r="G52" s="197" t="s">
        <v>131</v>
      </c>
    </row>
    <row r="53" spans="1:7" x14ac:dyDescent="0.25">
      <c r="A53" s="175">
        <v>42451</v>
      </c>
      <c r="B53" s="176" t="s">
        <v>143</v>
      </c>
      <c r="C53" s="165" t="s">
        <v>126</v>
      </c>
      <c r="D53" s="165" t="s">
        <v>127</v>
      </c>
      <c r="E53" s="196" t="s">
        <v>57</v>
      </c>
      <c r="F53" s="160">
        <v>250</v>
      </c>
      <c r="G53" s="197" t="s">
        <v>131</v>
      </c>
    </row>
    <row r="54" spans="1:7" x14ac:dyDescent="0.25">
      <c r="A54" s="175">
        <v>42451</v>
      </c>
      <c r="B54" s="176" t="s">
        <v>144</v>
      </c>
      <c r="C54" s="165" t="s">
        <v>126</v>
      </c>
      <c r="D54" s="165" t="s">
        <v>127</v>
      </c>
      <c r="E54" s="196" t="s">
        <v>57</v>
      </c>
      <c r="F54" s="160">
        <v>300</v>
      </c>
      <c r="G54" s="197" t="s">
        <v>131</v>
      </c>
    </row>
    <row r="55" spans="1:7" x14ac:dyDescent="0.25">
      <c r="A55" s="175">
        <v>42458</v>
      </c>
      <c r="B55" s="176" t="s">
        <v>145</v>
      </c>
      <c r="C55" s="165" t="s">
        <v>126</v>
      </c>
      <c r="D55" s="165" t="s">
        <v>127</v>
      </c>
      <c r="E55" s="196" t="s">
        <v>57</v>
      </c>
      <c r="F55" s="160">
        <v>250</v>
      </c>
      <c r="G55" s="197" t="s">
        <v>131</v>
      </c>
    </row>
    <row r="56" spans="1:7" x14ac:dyDescent="0.25">
      <c r="A56" s="175">
        <v>42459</v>
      </c>
      <c r="B56" s="176" t="s">
        <v>146</v>
      </c>
      <c r="C56" s="165" t="s">
        <v>126</v>
      </c>
      <c r="D56" s="165" t="s">
        <v>127</v>
      </c>
      <c r="E56" s="196" t="s">
        <v>57</v>
      </c>
      <c r="F56" s="160">
        <v>1450</v>
      </c>
      <c r="G56" s="197" t="s">
        <v>131</v>
      </c>
    </row>
    <row r="57" spans="1:7" x14ac:dyDescent="0.25">
      <c r="A57" s="175">
        <v>42461</v>
      </c>
      <c r="B57" s="176" t="s">
        <v>147</v>
      </c>
      <c r="C57" s="165" t="s">
        <v>126</v>
      </c>
      <c r="D57" s="165" t="s">
        <v>127</v>
      </c>
      <c r="E57" s="196" t="s">
        <v>57</v>
      </c>
      <c r="F57" s="160">
        <v>250</v>
      </c>
      <c r="G57" s="197" t="s">
        <v>131</v>
      </c>
    </row>
    <row r="58" spans="1:7" x14ac:dyDescent="0.25">
      <c r="A58" s="175">
        <v>42464</v>
      </c>
      <c r="B58" s="176" t="s">
        <v>148</v>
      </c>
      <c r="C58" s="165" t="s">
        <v>126</v>
      </c>
      <c r="D58" s="165" t="s">
        <v>127</v>
      </c>
      <c r="E58" s="196" t="s">
        <v>57</v>
      </c>
      <c r="F58" s="160">
        <v>250</v>
      </c>
      <c r="G58" s="197" t="s">
        <v>131</v>
      </c>
    </row>
    <row r="59" spans="1:7" x14ac:dyDescent="0.25">
      <c r="A59" s="175">
        <v>42467</v>
      </c>
      <c r="B59" s="176" t="s">
        <v>149</v>
      </c>
      <c r="C59" s="165" t="s">
        <v>126</v>
      </c>
      <c r="D59" s="165" t="s">
        <v>127</v>
      </c>
      <c r="E59" s="196" t="s">
        <v>57</v>
      </c>
      <c r="F59" s="160">
        <v>300</v>
      </c>
      <c r="G59" s="197" t="s">
        <v>131</v>
      </c>
    </row>
    <row r="60" spans="1:7" x14ac:dyDescent="0.25">
      <c r="A60" s="175">
        <v>42468</v>
      </c>
      <c r="B60" s="176" t="s">
        <v>150</v>
      </c>
      <c r="C60" s="165" t="s">
        <v>126</v>
      </c>
      <c r="D60" s="165" t="s">
        <v>127</v>
      </c>
      <c r="E60" s="196" t="s">
        <v>57</v>
      </c>
      <c r="F60" s="160">
        <v>300</v>
      </c>
      <c r="G60" s="197" t="s">
        <v>131</v>
      </c>
    </row>
    <row r="61" spans="1:7" x14ac:dyDescent="0.25">
      <c r="A61" s="175">
        <v>42475</v>
      </c>
      <c r="B61" s="176" t="s">
        <v>151</v>
      </c>
      <c r="C61" s="165" t="s">
        <v>126</v>
      </c>
      <c r="D61" s="165" t="s">
        <v>127</v>
      </c>
      <c r="E61" s="196" t="s">
        <v>57</v>
      </c>
      <c r="F61" s="160">
        <v>250</v>
      </c>
      <c r="G61" s="197" t="s">
        <v>131</v>
      </c>
    </row>
    <row r="62" spans="1:7" x14ac:dyDescent="0.25">
      <c r="A62" s="175">
        <v>42476</v>
      </c>
      <c r="B62" s="176" t="s">
        <v>152</v>
      </c>
      <c r="C62" s="165" t="s">
        <v>126</v>
      </c>
      <c r="D62" s="165" t="s">
        <v>127</v>
      </c>
      <c r="E62" s="196" t="s">
        <v>57</v>
      </c>
      <c r="F62" s="160">
        <v>250</v>
      </c>
      <c r="G62" s="197" t="s">
        <v>131</v>
      </c>
    </row>
    <row r="63" spans="1:7" x14ac:dyDescent="0.25">
      <c r="A63" s="175">
        <v>42478</v>
      </c>
      <c r="B63" s="176" t="s">
        <v>153</v>
      </c>
      <c r="C63" s="165" t="s">
        <v>126</v>
      </c>
      <c r="D63" s="165" t="s">
        <v>127</v>
      </c>
      <c r="E63" s="196" t="s">
        <v>57</v>
      </c>
      <c r="F63" s="160">
        <v>200</v>
      </c>
      <c r="G63" s="197" t="s">
        <v>131</v>
      </c>
    </row>
    <row r="64" spans="1:7" x14ac:dyDescent="0.25">
      <c r="A64" s="175">
        <v>42502</v>
      </c>
      <c r="B64" s="176" t="s">
        <v>154</v>
      </c>
      <c r="C64" s="165" t="s">
        <v>126</v>
      </c>
      <c r="D64" s="165" t="s">
        <v>127</v>
      </c>
      <c r="E64" s="196" t="s">
        <v>57</v>
      </c>
      <c r="F64" s="160">
        <v>300</v>
      </c>
      <c r="G64" s="197" t="s">
        <v>131</v>
      </c>
    </row>
    <row r="65" spans="1:7" x14ac:dyDescent="0.25">
      <c r="A65" s="175">
        <v>42510</v>
      </c>
      <c r="B65" s="176" t="s">
        <v>155</v>
      </c>
      <c r="C65" s="165" t="s">
        <v>126</v>
      </c>
      <c r="D65" s="165" t="s">
        <v>127</v>
      </c>
      <c r="E65" s="196" t="s">
        <v>57</v>
      </c>
      <c r="F65" s="160">
        <v>250</v>
      </c>
      <c r="G65" s="197" t="s">
        <v>131</v>
      </c>
    </row>
    <row r="66" spans="1:7" x14ac:dyDescent="0.25">
      <c r="A66" s="175">
        <v>42517</v>
      </c>
      <c r="B66" s="176" t="s">
        <v>156</v>
      </c>
      <c r="C66" s="165" t="s">
        <v>126</v>
      </c>
      <c r="D66" s="165" t="s">
        <v>127</v>
      </c>
      <c r="E66" s="196" t="s">
        <v>57</v>
      </c>
      <c r="F66" s="160">
        <v>300</v>
      </c>
      <c r="G66" s="197" t="s">
        <v>131</v>
      </c>
    </row>
    <row r="67" spans="1:7" x14ac:dyDescent="0.25">
      <c r="A67" s="175">
        <v>42517</v>
      </c>
      <c r="B67" s="176" t="s">
        <v>157</v>
      </c>
      <c r="C67" s="165" t="s">
        <v>126</v>
      </c>
      <c r="D67" s="165" t="s">
        <v>127</v>
      </c>
      <c r="E67" s="196" t="s">
        <v>57</v>
      </c>
      <c r="F67" s="160">
        <v>300</v>
      </c>
      <c r="G67" s="197" t="s">
        <v>131</v>
      </c>
    </row>
    <row r="68" spans="1:7" x14ac:dyDescent="0.25">
      <c r="A68" s="175">
        <v>42526</v>
      </c>
      <c r="B68" s="176" t="s">
        <v>158</v>
      </c>
      <c r="C68" s="165" t="s">
        <v>126</v>
      </c>
      <c r="D68" s="165" t="s">
        <v>127</v>
      </c>
      <c r="E68" s="196" t="s">
        <v>57</v>
      </c>
      <c r="F68" s="160">
        <v>300</v>
      </c>
      <c r="G68" s="197" t="s">
        <v>131</v>
      </c>
    </row>
    <row r="69" spans="1:7" x14ac:dyDescent="0.25">
      <c r="A69" s="175">
        <v>42531</v>
      </c>
      <c r="B69" s="176" t="s">
        <v>159</v>
      </c>
      <c r="C69" s="165" t="s">
        <v>126</v>
      </c>
      <c r="D69" s="165" t="s">
        <v>127</v>
      </c>
      <c r="E69" s="196" t="s">
        <v>57</v>
      </c>
      <c r="F69" s="160">
        <v>250</v>
      </c>
      <c r="G69" s="197" t="s">
        <v>131</v>
      </c>
    </row>
    <row r="70" spans="1:7" x14ac:dyDescent="0.25">
      <c r="A70" s="175">
        <v>42535</v>
      </c>
      <c r="B70" s="176" t="s">
        <v>160</v>
      </c>
      <c r="C70" s="165" t="s">
        <v>126</v>
      </c>
      <c r="D70" s="165" t="s">
        <v>127</v>
      </c>
      <c r="E70" s="196" t="s">
        <v>57</v>
      </c>
      <c r="F70" s="160">
        <v>250</v>
      </c>
      <c r="G70" s="197" t="s">
        <v>131</v>
      </c>
    </row>
    <row r="71" spans="1:7" x14ac:dyDescent="0.25">
      <c r="A71" s="175">
        <v>42541</v>
      </c>
      <c r="B71" s="176" t="s">
        <v>161</v>
      </c>
      <c r="C71" s="165" t="s">
        <v>126</v>
      </c>
      <c r="D71" s="165" t="s">
        <v>127</v>
      </c>
      <c r="E71" s="196" t="s">
        <v>57</v>
      </c>
      <c r="F71" s="160">
        <v>300</v>
      </c>
      <c r="G71" s="197" t="s">
        <v>131</v>
      </c>
    </row>
    <row r="72" spans="1:7" x14ac:dyDescent="0.25">
      <c r="A72" s="175">
        <v>42541</v>
      </c>
      <c r="B72" s="176" t="s">
        <v>162</v>
      </c>
      <c r="C72" s="165" t="s">
        <v>126</v>
      </c>
      <c r="D72" s="165" t="s">
        <v>127</v>
      </c>
      <c r="E72" s="196" t="s">
        <v>57</v>
      </c>
      <c r="F72" s="160">
        <v>300</v>
      </c>
      <c r="G72" s="197" t="s">
        <v>131</v>
      </c>
    </row>
    <row r="73" spans="1:7" x14ac:dyDescent="0.25">
      <c r="A73" s="175">
        <v>42541</v>
      </c>
      <c r="B73" s="176" t="s">
        <v>163</v>
      </c>
      <c r="C73" s="165" t="s">
        <v>126</v>
      </c>
      <c r="D73" s="165" t="s">
        <v>127</v>
      </c>
      <c r="E73" s="196" t="s">
        <v>57</v>
      </c>
      <c r="F73" s="160">
        <v>250</v>
      </c>
      <c r="G73" s="197" t="s">
        <v>131</v>
      </c>
    </row>
    <row r="74" spans="1:7" x14ac:dyDescent="0.25">
      <c r="A74" s="175">
        <v>42542</v>
      </c>
      <c r="B74" s="176" t="s">
        <v>164</v>
      </c>
      <c r="C74" s="165" t="s">
        <v>126</v>
      </c>
      <c r="D74" s="165" t="s">
        <v>127</v>
      </c>
      <c r="E74" s="196" t="s">
        <v>57</v>
      </c>
      <c r="F74" s="160">
        <v>300</v>
      </c>
      <c r="G74" s="197" t="s">
        <v>131</v>
      </c>
    </row>
    <row r="75" spans="1:7" x14ac:dyDescent="0.25">
      <c r="A75" s="175">
        <v>42543</v>
      </c>
      <c r="B75" s="176" t="s">
        <v>165</v>
      </c>
      <c r="C75" s="165" t="s">
        <v>126</v>
      </c>
      <c r="D75" s="165" t="s">
        <v>127</v>
      </c>
      <c r="E75" s="196" t="s">
        <v>57</v>
      </c>
      <c r="F75" s="160">
        <v>250</v>
      </c>
      <c r="G75" s="197" t="s">
        <v>131</v>
      </c>
    </row>
    <row r="76" spans="1:7" x14ac:dyDescent="0.25">
      <c r="A76" s="175">
        <v>42548</v>
      </c>
      <c r="B76" s="176" t="s">
        <v>166</v>
      </c>
      <c r="C76" s="165" t="s">
        <v>126</v>
      </c>
      <c r="D76" s="165" t="s">
        <v>127</v>
      </c>
      <c r="E76" s="196" t="s">
        <v>57</v>
      </c>
      <c r="F76" s="160">
        <v>250</v>
      </c>
      <c r="G76" s="197" t="s">
        <v>131</v>
      </c>
    </row>
    <row r="77" spans="1:7" x14ac:dyDescent="0.25">
      <c r="A77" s="175">
        <v>42548</v>
      </c>
      <c r="B77" s="176" t="s">
        <v>167</v>
      </c>
      <c r="C77" s="165" t="s">
        <v>126</v>
      </c>
      <c r="D77" s="165" t="s">
        <v>127</v>
      </c>
      <c r="E77" s="196" t="s">
        <v>57</v>
      </c>
      <c r="F77" s="160">
        <v>4000</v>
      </c>
      <c r="G77" s="197" t="s">
        <v>131</v>
      </c>
    </row>
    <row r="78" spans="1:7" x14ac:dyDescent="0.25">
      <c r="A78" s="175">
        <v>42549</v>
      </c>
      <c r="B78" s="176" t="s">
        <v>168</v>
      </c>
      <c r="C78" s="165" t="s">
        <v>126</v>
      </c>
      <c r="D78" s="165" t="s">
        <v>127</v>
      </c>
      <c r="E78" s="196" t="s">
        <v>57</v>
      </c>
      <c r="F78" s="160">
        <v>4000</v>
      </c>
      <c r="G78" s="197" t="s">
        <v>131</v>
      </c>
    </row>
    <row r="79" spans="1:7" x14ac:dyDescent="0.25">
      <c r="A79" s="175">
        <v>42551</v>
      </c>
      <c r="B79" s="176" t="s">
        <v>169</v>
      </c>
      <c r="C79" s="165" t="s">
        <v>126</v>
      </c>
      <c r="D79" s="165" t="s">
        <v>127</v>
      </c>
      <c r="E79" s="196" t="s">
        <v>57</v>
      </c>
      <c r="F79" s="160">
        <v>4000</v>
      </c>
      <c r="G79" s="197" t="s">
        <v>131</v>
      </c>
    </row>
    <row r="80" spans="1:7" x14ac:dyDescent="0.25">
      <c r="A80" s="175">
        <v>42587</v>
      </c>
      <c r="B80" s="176" t="s">
        <v>170</v>
      </c>
      <c r="C80" s="165" t="s">
        <v>126</v>
      </c>
      <c r="D80" s="165" t="s">
        <v>127</v>
      </c>
      <c r="E80" s="196" t="s">
        <v>57</v>
      </c>
      <c r="F80" s="160">
        <v>250</v>
      </c>
      <c r="G80" s="197" t="s">
        <v>131</v>
      </c>
    </row>
    <row r="81" spans="1:7" x14ac:dyDescent="0.25">
      <c r="A81" s="175">
        <v>42593</v>
      </c>
      <c r="B81" s="176" t="s">
        <v>171</v>
      </c>
      <c r="C81" s="165" t="s">
        <v>126</v>
      </c>
      <c r="D81" s="165" t="s">
        <v>127</v>
      </c>
      <c r="E81" s="196" t="s">
        <v>57</v>
      </c>
      <c r="F81" s="160">
        <v>300</v>
      </c>
      <c r="G81" s="197" t="s">
        <v>131</v>
      </c>
    </row>
    <row r="82" spans="1:7" x14ac:dyDescent="0.25">
      <c r="A82" s="175">
        <v>42593</v>
      </c>
      <c r="B82" s="176" t="s">
        <v>172</v>
      </c>
      <c r="C82" s="165" t="s">
        <v>126</v>
      </c>
      <c r="D82" s="165" t="s">
        <v>127</v>
      </c>
      <c r="E82" s="196" t="s">
        <v>57</v>
      </c>
      <c r="F82" s="160">
        <v>300</v>
      </c>
      <c r="G82" s="197" t="s">
        <v>131</v>
      </c>
    </row>
    <row r="83" spans="1:7" x14ac:dyDescent="0.25">
      <c r="A83" s="175">
        <v>42597</v>
      </c>
      <c r="B83" s="176" t="s">
        <v>173</v>
      </c>
      <c r="C83" s="165" t="s">
        <v>126</v>
      </c>
      <c r="D83" s="165" t="s">
        <v>127</v>
      </c>
      <c r="E83" s="196" t="s">
        <v>57</v>
      </c>
      <c r="F83" s="160">
        <v>250</v>
      </c>
      <c r="G83" s="197" t="s">
        <v>131</v>
      </c>
    </row>
    <row r="84" spans="1:7" x14ac:dyDescent="0.25">
      <c r="A84" s="175">
        <v>42599</v>
      </c>
      <c r="B84" s="176" t="s">
        <v>174</v>
      </c>
      <c r="C84" s="165" t="s">
        <v>126</v>
      </c>
      <c r="D84" s="165" t="s">
        <v>127</v>
      </c>
      <c r="E84" s="196" t="s">
        <v>57</v>
      </c>
      <c r="F84" s="160">
        <v>250</v>
      </c>
      <c r="G84" s="197" t="s">
        <v>131</v>
      </c>
    </row>
    <row r="85" spans="1:7" x14ac:dyDescent="0.25">
      <c r="A85" s="175">
        <v>42601</v>
      </c>
      <c r="B85" s="176" t="s">
        <v>175</v>
      </c>
      <c r="C85" s="165" t="s">
        <v>126</v>
      </c>
      <c r="D85" s="165" t="s">
        <v>127</v>
      </c>
      <c r="E85" s="196" t="s">
        <v>57</v>
      </c>
      <c r="F85" s="160">
        <v>250</v>
      </c>
      <c r="G85" s="197" t="s">
        <v>131</v>
      </c>
    </row>
    <row r="86" spans="1:7" x14ac:dyDescent="0.25">
      <c r="A86" s="175">
        <v>42619</v>
      </c>
      <c r="B86" s="189" t="s">
        <v>176</v>
      </c>
      <c r="C86" s="166" t="s">
        <v>177</v>
      </c>
      <c r="D86" s="166" t="s">
        <v>178</v>
      </c>
      <c r="E86" s="196" t="s">
        <v>57</v>
      </c>
      <c r="F86" s="195">
        <v>8357.6299999999992</v>
      </c>
      <c r="G86" s="198">
        <v>42621</v>
      </c>
    </row>
    <row r="87" spans="1:7" ht="24.95" customHeight="1" x14ac:dyDescent="0.25">
      <c r="A87" s="199">
        <v>42584</v>
      </c>
      <c r="B87" s="200" t="s">
        <v>179</v>
      </c>
      <c r="C87" s="201" t="s">
        <v>180</v>
      </c>
      <c r="D87" s="202" t="s">
        <v>181</v>
      </c>
      <c r="E87" s="203" t="s">
        <v>138</v>
      </c>
      <c r="F87" s="204">
        <v>12975</v>
      </c>
      <c r="G87" s="205" t="s">
        <v>131</v>
      </c>
    </row>
    <row r="88" spans="1:7" x14ac:dyDescent="0.25">
      <c r="A88" s="206"/>
      <c r="B88" s="207"/>
      <c r="C88" s="208"/>
      <c r="D88" s="209"/>
      <c r="E88" s="210"/>
      <c r="F88" s="211">
        <f>SUM(F47:F87)</f>
        <v>76332.63</v>
      </c>
      <c r="G88" s="212"/>
    </row>
    <row r="89" spans="1:7" x14ac:dyDescent="0.25">
      <c r="A89" s="213">
        <v>42745</v>
      </c>
      <c r="B89" s="214" t="s">
        <v>72</v>
      </c>
      <c r="C89" s="140" t="s">
        <v>129</v>
      </c>
      <c r="D89" s="215" t="s">
        <v>182</v>
      </c>
      <c r="E89" s="216" t="s">
        <v>56</v>
      </c>
      <c r="F89" s="217">
        <v>16520</v>
      </c>
      <c r="G89" s="218"/>
    </row>
    <row r="90" spans="1:7" ht="24.95" customHeight="1" x14ac:dyDescent="0.25">
      <c r="A90" s="191">
        <v>42948</v>
      </c>
      <c r="B90" s="192" t="s">
        <v>183</v>
      </c>
      <c r="C90" s="193" t="s">
        <v>136</v>
      </c>
      <c r="D90" s="194" t="s">
        <v>184</v>
      </c>
      <c r="E90" s="157" t="s">
        <v>138</v>
      </c>
      <c r="F90" s="195">
        <v>14800</v>
      </c>
      <c r="G90" s="157"/>
    </row>
    <row r="91" spans="1:7" ht="24.95" customHeight="1" x14ac:dyDescent="0.25">
      <c r="A91" s="191">
        <v>42948</v>
      </c>
      <c r="B91" s="192" t="s">
        <v>185</v>
      </c>
      <c r="C91" s="193" t="s">
        <v>136</v>
      </c>
      <c r="D91" s="194" t="s">
        <v>186</v>
      </c>
      <c r="E91" s="157" t="s">
        <v>138</v>
      </c>
      <c r="F91" s="195">
        <v>3700</v>
      </c>
      <c r="G91" s="157"/>
    </row>
    <row r="92" spans="1:7" ht="24.95" customHeight="1" x14ac:dyDescent="0.25">
      <c r="A92" s="199">
        <v>42948</v>
      </c>
      <c r="B92" s="219" t="s">
        <v>187</v>
      </c>
      <c r="C92" s="220" t="s">
        <v>180</v>
      </c>
      <c r="D92" s="221" t="s">
        <v>188</v>
      </c>
      <c r="E92" s="222" t="s">
        <v>138</v>
      </c>
      <c r="F92" s="223">
        <v>12975</v>
      </c>
      <c r="G92" s="203"/>
    </row>
    <row r="93" spans="1:7" x14ac:dyDescent="0.25">
      <c r="A93" s="224"/>
      <c r="B93" s="225"/>
      <c r="C93" s="226"/>
      <c r="D93" s="226"/>
      <c r="E93" s="209"/>
      <c r="F93" s="227">
        <f>SUM(F89:F92)</f>
        <v>47995</v>
      </c>
      <c r="G93" s="212"/>
    </row>
    <row r="94" spans="1:7" ht="24.95" customHeight="1" x14ac:dyDescent="0.25">
      <c r="A94" s="228">
        <v>43313</v>
      </c>
      <c r="B94" s="229" t="s">
        <v>189</v>
      </c>
      <c r="C94" s="230" t="s">
        <v>190</v>
      </c>
      <c r="D94" s="231" t="s">
        <v>191</v>
      </c>
      <c r="E94" s="232" t="s">
        <v>138</v>
      </c>
      <c r="F94" s="233">
        <v>14800</v>
      </c>
      <c r="G94" s="234"/>
    </row>
    <row r="95" spans="1:7" ht="24.95" customHeight="1" x14ac:dyDescent="0.25">
      <c r="A95" s="228">
        <v>43313</v>
      </c>
      <c r="B95" s="229" t="s">
        <v>192</v>
      </c>
      <c r="C95" s="230" t="s">
        <v>136</v>
      </c>
      <c r="D95" s="231" t="s">
        <v>193</v>
      </c>
      <c r="E95" s="232" t="s">
        <v>138</v>
      </c>
      <c r="F95" s="233">
        <v>3700</v>
      </c>
      <c r="G95" s="234"/>
    </row>
    <row r="96" spans="1:7" ht="15.75" thickBot="1" x14ac:dyDescent="0.3">
      <c r="A96" s="224"/>
      <c r="B96" s="225"/>
      <c r="C96" s="226"/>
      <c r="D96" s="226"/>
      <c r="E96" s="209"/>
      <c r="F96" s="235">
        <f>SUM(F94:F95)</f>
        <v>18500</v>
      </c>
      <c r="G96" s="236"/>
    </row>
    <row r="97" spans="1:7" ht="16.5" thickBot="1" x14ac:dyDescent="0.3">
      <c r="A97" s="237"/>
      <c r="B97" s="238"/>
      <c r="C97" s="237"/>
      <c r="D97" s="237"/>
      <c r="E97" s="239"/>
      <c r="F97" s="240">
        <f>SUM(F96,F93,F88,F46,F44,F36,F25)</f>
        <v>317955.17</v>
      </c>
      <c r="G97" s="241"/>
    </row>
    <row r="98" spans="1:7" x14ac:dyDescent="0.25">
      <c r="A98" s="237"/>
      <c r="B98" s="238"/>
      <c r="C98" s="237"/>
      <c r="D98" s="237"/>
      <c r="E98" s="239"/>
      <c r="F98" s="242"/>
      <c r="G98" s="241"/>
    </row>
    <row r="99" spans="1:7" x14ac:dyDescent="0.25">
      <c r="A99" s="7"/>
      <c r="B99" s="7"/>
      <c r="C99" s="7"/>
      <c r="D99" s="7"/>
      <c r="E99" s="7"/>
      <c r="F99" s="8"/>
      <c r="G99" s="7"/>
    </row>
    <row r="100" spans="1:7" x14ac:dyDescent="0.25">
      <c r="A100" s="9" t="s">
        <v>10</v>
      </c>
      <c r="B100" s="9"/>
      <c r="C100" s="9" t="s">
        <v>11</v>
      </c>
      <c r="D100" s="10" t="s">
        <v>12</v>
      </c>
      <c r="E100" s="9" t="s">
        <v>13</v>
      </c>
      <c r="F100" s="11"/>
      <c r="G100" s="9"/>
    </row>
    <row r="101" spans="1:7" x14ac:dyDescent="0.25">
      <c r="A101" s="9"/>
      <c r="B101" s="9"/>
      <c r="C101" s="9"/>
      <c r="D101" s="10"/>
      <c r="E101" s="9"/>
      <c r="F101" s="11"/>
      <c r="G101" s="9"/>
    </row>
    <row r="102" spans="1:7" x14ac:dyDescent="0.25">
      <c r="A102" s="7"/>
      <c r="B102" s="7"/>
      <c r="C102" s="7"/>
      <c r="D102" s="7"/>
      <c r="E102" s="7"/>
      <c r="F102" s="12"/>
      <c r="G102" s="7"/>
    </row>
    <row r="103" spans="1:7" x14ac:dyDescent="0.25">
      <c r="A103" s="13" t="s">
        <v>19</v>
      </c>
      <c r="B103" s="13"/>
      <c r="C103" s="13"/>
      <c r="D103" s="13" t="s">
        <v>14</v>
      </c>
      <c r="E103" s="13" t="s">
        <v>15</v>
      </c>
      <c r="F103" s="15"/>
      <c r="G103" s="14"/>
    </row>
    <row r="104" spans="1:7" x14ac:dyDescent="0.25">
      <c r="A104" s="14" t="s">
        <v>18</v>
      </c>
      <c r="B104" s="16"/>
      <c r="C104" s="14"/>
      <c r="D104" s="14" t="s">
        <v>16</v>
      </c>
      <c r="E104" s="14" t="s">
        <v>17</v>
      </c>
      <c r="F104" s="17"/>
      <c r="G104" s="14"/>
    </row>
  </sheetData>
  <mergeCells count="8">
    <mergeCell ref="A9:G9"/>
    <mergeCell ref="A10:G10"/>
    <mergeCell ref="A1:G1"/>
    <mergeCell ref="A2:G2"/>
    <mergeCell ref="A3:G3"/>
    <mergeCell ref="A5:G5"/>
    <mergeCell ref="A6:G6"/>
    <mergeCell ref="A8:G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14"/>
  <sheetViews>
    <sheetView workbookViewId="0">
      <selection activeCell="K11" sqref="K11"/>
    </sheetView>
  </sheetViews>
  <sheetFormatPr baseColWidth="10" defaultRowHeight="15" x14ac:dyDescent="0.25"/>
  <cols>
    <col min="1" max="1" width="1.42578125" customWidth="1"/>
    <col min="2" max="2" width="9.28515625" customWidth="1"/>
    <col min="3" max="3" width="14.42578125" customWidth="1"/>
    <col min="4" max="4" width="18.5703125" customWidth="1"/>
    <col min="5" max="5" width="41.28515625" customWidth="1"/>
    <col min="6" max="6" width="10.5703125" customWidth="1"/>
    <col min="7" max="8" width="11.140625" customWidth="1"/>
    <col min="9" max="9" width="13.85546875" customWidth="1"/>
  </cols>
  <sheetData>
    <row r="1" spans="2:15" ht="27.75" customHeight="1" x14ac:dyDescent="0.6">
      <c r="B1" s="556" t="s">
        <v>38</v>
      </c>
      <c r="C1" s="556"/>
      <c r="D1" s="556"/>
      <c r="E1" s="556"/>
      <c r="F1" s="556"/>
      <c r="G1" s="556"/>
      <c r="H1" s="556"/>
      <c r="I1" s="47"/>
      <c r="J1" s="47"/>
      <c r="K1" s="47"/>
      <c r="L1" s="47"/>
      <c r="M1" s="47"/>
      <c r="N1" s="47"/>
      <c r="O1" s="47"/>
    </row>
    <row r="2" spans="2:15" ht="17.25" customHeight="1" x14ac:dyDescent="0.3">
      <c r="B2" s="557" t="s">
        <v>0</v>
      </c>
      <c r="C2" s="557"/>
      <c r="D2" s="557"/>
      <c r="E2" s="557"/>
      <c r="F2" s="557"/>
      <c r="G2" s="557"/>
      <c r="H2" s="557"/>
      <c r="I2" s="48"/>
      <c r="J2" s="48"/>
      <c r="K2" s="48"/>
      <c r="L2" s="48"/>
      <c r="M2" s="48"/>
      <c r="N2" s="48"/>
      <c r="O2" s="48"/>
    </row>
    <row r="3" spans="2:15" ht="12.75" customHeight="1" x14ac:dyDescent="0.25"/>
    <row r="4" spans="2:15" ht="15.75" x14ac:dyDescent="0.25">
      <c r="B4" s="558" t="s">
        <v>20</v>
      </c>
      <c r="C4" s="558"/>
      <c r="D4" s="558"/>
      <c r="E4" s="558"/>
      <c r="F4" s="558"/>
      <c r="G4" s="558"/>
      <c r="H4" s="558"/>
    </row>
    <row r="5" spans="2:15" ht="9" customHeight="1" x14ac:dyDescent="0.25"/>
    <row r="6" spans="2:15" ht="15" customHeight="1" x14ac:dyDescent="0.25">
      <c r="B6" s="559" t="s">
        <v>209</v>
      </c>
      <c r="C6" s="559"/>
      <c r="D6" s="559"/>
      <c r="E6" s="559"/>
      <c r="F6" s="559"/>
      <c r="G6" s="559"/>
      <c r="H6" s="559"/>
    </row>
    <row r="7" spans="2:15" ht="19.5" customHeight="1" x14ac:dyDescent="0.25">
      <c r="B7" s="559" t="s">
        <v>208</v>
      </c>
      <c r="C7" s="559"/>
      <c r="D7" s="559"/>
      <c r="E7" s="559"/>
      <c r="F7" s="559"/>
      <c r="G7" s="559"/>
      <c r="H7" s="559"/>
    </row>
    <row r="8" spans="2:15" ht="10.5" customHeight="1" thickBot="1" x14ac:dyDescent="0.3">
      <c r="B8" s="560"/>
      <c r="C8" s="560"/>
      <c r="D8" s="560"/>
      <c r="E8" s="560"/>
      <c r="F8" s="560"/>
      <c r="G8" s="560"/>
      <c r="H8" s="560"/>
      <c r="I8" s="6"/>
      <c r="J8" s="6"/>
    </row>
    <row r="9" spans="2:15" ht="24" customHeight="1" x14ac:dyDescent="0.25">
      <c r="B9" s="19" t="s">
        <v>1</v>
      </c>
      <c r="C9" s="49" t="s">
        <v>2</v>
      </c>
      <c r="D9" s="1" t="s">
        <v>3</v>
      </c>
      <c r="E9" s="1" t="s">
        <v>4</v>
      </c>
      <c r="F9" s="2" t="s">
        <v>5</v>
      </c>
      <c r="G9" s="2" t="s">
        <v>6</v>
      </c>
      <c r="H9" s="3" t="s">
        <v>7</v>
      </c>
      <c r="I9" s="56"/>
      <c r="J9" s="6"/>
    </row>
    <row r="10" spans="2:15" ht="10.5" customHeight="1" thickBot="1" x14ac:dyDescent="0.3">
      <c r="B10" s="60"/>
      <c r="C10" s="18"/>
      <c r="D10" s="61"/>
      <c r="E10" s="4"/>
      <c r="F10" s="5" t="s">
        <v>8</v>
      </c>
      <c r="G10" s="28"/>
      <c r="H10" s="62" t="s">
        <v>9</v>
      </c>
      <c r="I10" s="57"/>
      <c r="J10" s="6"/>
    </row>
    <row r="11" spans="2:15" s="6" customFormat="1" ht="46.5" customHeight="1" x14ac:dyDescent="0.25">
      <c r="B11" s="118">
        <v>44104</v>
      </c>
      <c r="C11" s="110" t="s">
        <v>59</v>
      </c>
      <c r="D11" s="111" t="s">
        <v>53</v>
      </c>
      <c r="E11" s="117" t="s">
        <v>60</v>
      </c>
      <c r="F11" s="90" t="s">
        <v>54</v>
      </c>
      <c r="G11" s="67">
        <v>2600</v>
      </c>
      <c r="H11" s="119"/>
      <c r="I11" s="114" t="s">
        <v>195</v>
      </c>
      <c r="J11" s="245"/>
    </row>
    <row r="12" spans="2:15" s="6" customFormat="1" ht="43.5" customHeight="1" x14ac:dyDescent="0.25">
      <c r="B12" s="118">
        <v>44169</v>
      </c>
      <c r="C12" s="110" t="s">
        <v>61</v>
      </c>
      <c r="D12" s="111" t="s">
        <v>53</v>
      </c>
      <c r="E12" s="117" t="s">
        <v>62</v>
      </c>
      <c r="F12" s="90" t="s">
        <v>54</v>
      </c>
      <c r="G12" s="67">
        <v>2640</v>
      </c>
      <c r="H12" s="119"/>
      <c r="I12" s="114" t="s">
        <v>195</v>
      </c>
      <c r="J12" s="245"/>
    </row>
    <row r="13" spans="2:15" s="6" customFormat="1" ht="47.25" customHeight="1" x14ac:dyDescent="0.25">
      <c r="B13" s="246">
        <v>44251</v>
      </c>
      <c r="C13" s="110" t="s">
        <v>200</v>
      </c>
      <c r="D13" s="111" t="s">
        <v>53</v>
      </c>
      <c r="E13" s="117" t="s">
        <v>201</v>
      </c>
      <c r="F13" s="90" t="s">
        <v>54</v>
      </c>
      <c r="G13" s="247">
        <v>2459.88</v>
      </c>
      <c r="H13" s="119"/>
      <c r="I13" s="114" t="s">
        <v>204</v>
      </c>
      <c r="J13" s="254"/>
    </row>
    <row r="14" spans="2:15" s="6" customFormat="1" ht="47.25" customHeight="1" thickBot="1" x14ac:dyDescent="0.3">
      <c r="B14" s="270">
        <v>44272</v>
      </c>
      <c r="C14" s="271" t="s">
        <v>202</v>
      </c>
      <c r="D14" s="272" t="s">
        <v>53</v>
      </c>
      <c r="E14" s="273" t="s">
        <v>203</v>
      </c>
      <c r="F14" s="274" t="s">
        <v>54</v>
      </c>
      <c r="G14" s="275">
        <v>2459.88</v>
      </c>
      <c r="H14" s="276"/>
      <c r="I14" s="114" t="s">
        <v>204</v>
      </c>
      <c r="J14" s="254"/>
    </row>
  </sheetData>
  <mergeCells count="6">
    <mergeCell ref="B8:H8"/>
    <mergeCell ref="B1:H1"/>
    <mergeCell ref="B2:H2"/>
    <mergeCell ref="B4:H4"/>
    <mergeCell ref="B6:H6"/>
    <mergeCell ref="B7:H7"/>
  </mergeCells>
  <pageMargins left="0.19685039370078741" right="0.19685039370078741" top="0.91" bottom="0.74803149606299213" header="0.9"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Estado Suplidores Sept 2021</vt:lpstr>
      <vt:lpstr>Estado Supls.SEPTIEMBRE 2021</vt:lpstr>
      <vt:lpstr>LIBRAMIENTOS PENDS.SEP. 2021</vt:lpstr>
      <vt:lpstr>CHEQUES PENDS. SEP. 2021</vt:lpstr>
      <vt:lpstr>TRANSFERENCIA SEP. 2021</vt:lpstr>
      <vt:lpstr>Detalle de Cuentas</vt:lpstr>
      <vt:lpstr>PASIVOS DIFERIDOS</vt:lpstr>
      <vt:lpstr>RELACIÓN FACTS. PLANETA AZUL</vt:lpstr>
      <vt:lpstr>'CHEQUES PENDS. SEP. 2021'!Área_de_impresión</vt:lpstr>
      <vt:lpstr>'Detalle de Cuentas'!Área_de_impresión</vt:lpstr>
      <vt:lpstr>'Estado Suplidores Sept 2021'!Área_de_impresión</vt:lpstr>
      <vt:lpstr>'Estado Supls.SEPTIEMBRE 2021'!Área_de_impresión</vt:lpstr>
      <vt:lpstr>'LIBRAMIENTOS PENDS.SEP. 2021'!Área_de_impresión</vt:lpstr>
      <vt:lpstr>'TRANSFERENCIA SEP. 2021'!Área_de_impresión</vt:lpstr>
      <vt:lpstr>'Estado Suplidores Sept 2021'!Títulos_a_imprimir</vt:lpstr>
      <vt:lpstr>'Estado Supls.SEPTIEMBRE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2021-10-08T15:07:39Z</cp:lastPrinted>
  <dcterms:created xsi:type="dcterms:W3CDTF">2017-10-02T12:37:41Z</dcterms:created>
  <dcterms:modified xsi:type="dcterms:W3CDTF">2021-10-11T12:23:17Z</dcterms:modified>
</cp:coreProperties>
</file>