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Usuario\Desktop\12 DICIEMBRE 2024 web\"/>
    </mc:Choice>
  </mc:AlternateContent>
  <xr:revisionPtr revIDLastSave="0" documentId="8_{3F7B3B8D-E742-4006-BD90-3CA70CAC6280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Gráfico1" sheetId="4" r:id="rId1"/>
    <sheet name="PRESUPUESTO 2024" sheetId="2" r:id="rId2"/>
    <sheet name="Hoja1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2" l="1"/>
  <c r="B59" i="2"/>
  <c r="B56" i="2"/>
  <c r="B35" i="2"/>
  <c r="B34" i="2"/>
  <c r="B33" i="2"/>
  <c r="B54" i="2" l="1"/>
  <c r="B28" i="2"/>
  <c r="B18" i="2"/>
  <c r="B12" i="2"/>
  <c r="B76" i="2" l="1"/>
  <c r="B82" i="2"/>
  <c r="B79" i="2"/>
  <c r="B38" i="2" l="1"/>
  <c r="B85" i="2" l="1"/>
  <c r="B87" i="2" s="1"/>
  <c r="B72" i="2"/>
  <c r="B69" i="2"/>
  <c r="B64" i="2"/>
  <c r="B46" i="2"/>
  <c r="B89" i="2" l="1"/>
</calcChain>
</file>

<file path=xl/sharedStrings.xml><?xml version="1.0" encoding="utf-8"?>
<sst xmlns="http://schemas.openxmlformats.org/spreadsheetml/2006/main" count="105" uniqueCount="105">
  <si>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</si>
  <si>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</si>
  <si>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</si>
  <si>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</si>
  <si>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</si>
  <si>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</si>
  <si>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</si>
  <si>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</si>
  <si>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</si>
  <si>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</si>
  <si>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</si>
  <si>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</si>
  <si>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</si>
  <si>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</si>
  <si>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</si>
  <si>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</si>
  <si>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</si>
  <si>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</si>
  <si>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</si>
  <si>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</si>
  <si>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</si>
  <si>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</si>
  <si>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</si>
  <si>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</si>
  <si>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</si>
  <si>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</si>
  <si>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</si>
  <si>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</si>
  <si>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</si>
  <si>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</si>
  <si>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</si>
  <si>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</si>
  <si>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</si>
  <si>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</si>
  <si>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</si>
  <si>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</si>
  <si>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</si>
  <si>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</si>
  <si>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</si>
  <si>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</si>
  <si>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</si>
  <si>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</si>
  <si>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</si>
  <si>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</si>
  <si>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</si>
  <si>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</si>
  <si>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</si>
  <si>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</si>
  <si>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</si>
  <si>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</si>
  <si>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</si>
  <si>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</si>
  <si>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</si>
  <si>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</si>
  <si>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</si>
  <si>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</si>
  <si>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</si>
  <si>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</si>
  <si>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</si>
  <si>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</si>
  <si>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</si>
  <si>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</si>
  <si>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</si>
  <si>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</si>
  <si>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</si>
  <si>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</si>
  <si>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</si>
  <si>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</si>
  <si>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</si>
  <si>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</si>
  <si>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</si>
  <si>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</si>
  <si>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</si>
  <si>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</si>
  <si>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</si>
  <si>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</si>
  <si>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</si>
  <si>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</si>
  <si>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</si>
  <si>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</si>
  <si>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</si>
  <si>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</si>
  <si>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 xml:space="preserve">Presupuesto de Gastos y Aplicaciones Financieras </t>
  </si>
  <si>
    <t>Consejo Nacional de Drogas</t>
  </si>
  <si>
    <t>Realizado por:</t>
  </si>
  <si>
    <t>LICDA. LOIDA I. ARIAS RODRIGUEZ</t>
  </si>
  <si>
    <t>Enc. División de Contabilidad</t>
  </si>
  <si>
    <t>Director Administrativo y Financiero</t>
  </si>
  <si>
    <t>Aprobado por:</t>
  </si>
  <si>
    <t>Presidente del Consejo Nacional de Drogas</t>
  </si>
  <si>
    <t>Autorizado por:</t>
  </si>
  <si>
    <t>LIC. JAIME MARTE MARTINEZ</t>
  </si>
  <si>
    <t>LIC. YNOCENCIO MARTINEZ SANTOS</t>
  </si>
  <si>
    <t>TOTAL GENERAL</t>
  </si>
  <si>
    <t xml:space="preserve"> INTEGRACION, PREVENCION Y SALUD</t>
  </si>
  <si>
    <t xml:space="preserve">   "Sumando Voluntades por el Bienestar Ciudadano"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</si>
  <si>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presupuesto aprobado en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</si>
  <si>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>: Se refiere al presupuesto aprobado en caso de que el Congreso Nacional apruebe un presupuesto complementario.</t>
    </r>
  </si>
  <si>
    <r>
      <rPr>
        <b/>
        <sz val="11"/>
        <color theme="1"/>
        <rFont val="Calibri"/>
        <family val="2"/>
        <scheme val="minor"/>
      </rPr>
      <t>Total devengado</t>
    </r>
    <r>
      <rPr>
        <sz val="11"/>
        <color theme="1"/>
        <rFont val="Calibri"/>
        <family val="2"/>
        <scheme val="minor"/>
      </rPr>
      <t>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</si>
  <si>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                            </t>
  </si>
  <si>
    <t xml:space="preserve">                     </t>
  </si>
  <si>
    <t xml:space="preserve">  </t>
  </si>
  <si>
    <t>Mayor General (SP), P.N.</t>
  </si>
  <si>
    <t>Año 2024</t>
  </si>
  <si>
    <t>Fuente: Ejecución por Cuenta y Subcuenta al 31 de diciembre  2024 (Reporte SIGEF)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</si>
</sst>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#,##0.00;[Red]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Edwardian Script ITC"/>
      <family val="4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6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5" fontId="0" fillId="0" borderId="0" xfId="0" applyNumberFormat="1" applyAlignment="1">
      <alignment vertical="center" wrapText="1"/>
    </xf>
    <xf numFmtId="165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5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1" fillId="0" borderId="0" xfId="1" applyFont="1"/>
    <xf numFmtId="2" fontId="0" fillId="0" borderId="0" xfId="1" applyNumberFormat="1" applyFont="1" applyAlignment="1">
      <alignment vertical="center" wrapText="1"/>
    </xf>
    <xf numFmtId="2" fontId="1" fillId="0" borderId="0" xfId="1" applyNumberFormat="1" applyFont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0" fontId="6" fillId="0" borderId="0" xfId="0" applyFont="1"/>
    <xf numFmtId="0" fontId="7" fillId="0" borderId="0" xfId="0" applyFont="1"/>
    <xf numFmtId="43" fontId="1" fillId="0" borderId="0" xfId="1" applyFont="1" applyAlignment="1">
      <alignment horizontal="right" vertical="center" wrapText="1"/>
    </xf>
    <xf numFmtId="43" fontId="1" fillId="3" borderId="2" xfId="0" applyNumberFormat="1" applyFont="1" applyFill="1" applyBorder="1" applyAlignment="1">
      <alignment horizontal="center" vertical="center" wrapText="1"/>
    </xf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/>
    <xf numFmtId="43" fontId="10" fillId="0" borderId="0" xfId="1" applyFont="1"/>
    <xf numFmtId="43" fontId="10" fillId="0" borderId="0" xfId="1" applyFont="1" applyAlignment="1">
      <alignment horizontal="center"/>
    </xf>
    <xf numFmtId="43" fontId="11" fillId="0" borderId="0" xfId="1" applyFont="1" applyAlignment="1">
      <alignment horizontal="center" vertical="center"/>
    </xf>
    <xf numFmtId="43" fontId="12" fillId="0" borderId="0" xfId="1" applyFont="1" applyAlignment="1">
      <alignment vertical="center" wrapText="1"/>
    </xf>
    <xf numFmtId="43" fontId="12" fillId="0" borderId="0" xfId="1" applyFont="1" applyAlignment="1">
      <alignment horizontal="right" vertical="center" wrapText="1"/>
    </xf>
    <xf numFmtId="2" fontId="12" fillId="0" borderId="0" xfId="1" applyNumberFormat="1" applyFont="1" applyAlignment="1">
      <alignment vertical="center" wrapText="1"/>
    </xf>
    <xf numFmtId="2" fontId="10" fillId="0" borderId="0" xfId="1" applyNumberFormat="1" applyFont="1" applyAlignment="1">
      <alignment vertical="center" wrapText="1"/>
    </xf>
    <xf numFmtId="2" fontId="12" fillId="0" borderId="0" xfId="0" applyNumberFormat="1" applyFont="1" applyAlignment="1">
      <alignment vertical="center" wrapText="1"/>
    </xf>
    <xf numFmtId="0" fontId="8" fillId="0" borderId="0" xfId="0" applyFont="1"/>
    <xf numFmtId="2" fontId="1" fillId="4" borderId="0" xfId="1" applyNumberFormat="1" applyFont="1" applyFill="1" applyAlignment="1">
      <alignment vertical="center" wrapText="1"/>
    </xf>
    <xf numFmtId="43" fontId="0" fillId="0" borderId="0" xfId="1" applyFont="1"/>
    <xf numFmtId="164" fontId="9" fillId="0" borderId="0" xfId="0" applyNumberFormat="1" applyFont="1" applyAlignment="1">
      <alignment horizontal="center" vertical="center"/>
    </xf>
    <xf numFmtId="2" fontId="10" fillId="4" borderId="0" xfId="1" applyNumberFormat="1" applyFont="1" applyFill="1" applyAlignment="1">
      <alignment vertical="center" wrapText="1"/>
    </xf>
    <xf numFmtId="43" fontId="12" fillId="4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2" fillId="4" borderId="0" xfId="0" applyFont="1" applyFill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43" fontId="10" fillId="0" borderId="0" xfId="1" applyFont="1" applyAlignment="1">
      <alignment vertical="center"/>
    </xf>
    <xf numFmtId="39" fontId="1" fillId="2" borderId="2" xfId="0" applyNumberFormat="1" applyFont="1" applyFill="1" applyBorder="1" applyAlignment="1">
      <alignment horizontal="right" vertical="center" wrapText="1"/>
    </xf>
    <xf numFmtId="43" fontId="0" fillId="0" borderId="0" xfId="1" applyFont="1" applyAlignment="1">
      <alignment vertical="center" wrapText="1"/>
    </xf>
    <xf numFmtId="43" fontId="1" fillId="0" borderId="0" xfId="1" applyFont="1" applyFill="1" applyAlignment="1">
      <alignment horizontal="right" vertical="center" wrapText="1"/>
    </xf>
    <xf numFmtId="43" fontId="4" fillId="4" borderId="0" xfId="1" applyFont="1" applyFill="1" applyAlignment="1">
      <alignment vertical="center" wrapText="1"/>
    </xf>
    <xf numFmtId="4" fontId="0" fillId="0" borderId="0" xfId="1" applyNumberFormat="1" applyFont="1" applyAlignment="1">
      <alignment vertical="center" wrapText="1"/>
    </xf>
    <xf numFmtId="43" fontId="0" fillId="4" borderId="0" xfId="1" applyFont="1" applyFill="1" applyAlignment="1">
      <alignment horizontal="right" vertical="center" wrapText="1"/>
    </xf>
    <xf numFmtId="43" fontId="0" fillId="4" borderId="0" xfId="1" applyFont="1" applyFill="1" applyAlignment="1">
      <alignment vertical="center" wrapText="1"/>
    </xf>
    <xf numFmtId="166" fontId="0" fillId="4" borderId="0" xfId="1" applyNumberFormat="1" applyFont="1" applyFill="1" applyAlignment="1">
      <alignment vertical="center" wrapText="1"/>
    </xf>
    <xf numFmtId="4" fontId="0" fillId="4" borderId="0" xfId="1" applyNumberFormat="1" applyFont="1" applyFill="1" applyAlignment="1">
      <alignment vertical="center" wrapText="1"/>
    </xf>
    <xf numFmtId="2" fontId="0" fillId="4" borderId="0" xfId="1" applyNumberFormat="1" applyFont="1" applyFill="1" applyAlignment="1">
      <alignment horizontal="right" vertic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'PRESUPUESTO 2024'!$B$10</c:f>
              <c:strCache>
                <c:ptCount val="1"/>
                <c:pt idx="0">
                  <c:v>Presupuesto Aprobado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'PRESUPUESTO 2024'!$A$11:$A$76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'PRESUPUESTO 2024'!$B$11:$B$76</c:f>
              <c:numCache>
                <c:formatCode>_(* #,##0.00_);_(* \(#,##0.00\);_(* "-"??_);_(@_)</c:formatCode>
                <c:ptCount val="66"/>
                <c:pt idx="1">
                  <c:v>184591602</c:v>
                </c:pt>
                <c:pt idx="2">
                  <c:v>119191360</c:v>
                </c:pt>
                <c:pt idx="3">
                  <c:v>49242134</c:v>
                </c:pt>
                <c:pt idx="4" formatCode="0.00">
                  <c:v>0</c:v>
                </c:pt>
                <c:pt idx="5" formatCode="0.00">
                  <c:v>0</c:v>
                </c:pt>
                <c:pt idx="6">
                  <c:v>16158108</c:v>
                </c:pt>
                <c:pt idx="7">
                  <c:v>27666258</c:v>
                </c:pt>
                <c:pt idx="8">
                  <c:v>17390800</c:v>
                </c:pt>
                <c:pt idx="9" formatCode="#,##0.00">
                  <c:v>123443</c:v>
                </c:pt>
                <c:pt idx="10" formatCode="#,##0.00">
                  <c:v>0</c:v>
                </c:pt>
                <c:pt idx="12">
                  <c:v>1188720</c:v>
                </c:pt>
                <c:pt idx="13">
                  <c:v>3349502</c:v>
                </c:pt>
                <c:pt idx="14">
                  <c:v>2442713</c:v>
                </c:pt>
                <c:pt idx="15" formatCode="#,##0.00">
                  <c:v>1700388</c:v>
                </c:pt>
                <c:pt idx="16" formatCode="#,##0.00">
                  <c:v>1470692</c:v>
                </c:pt>
                <c:pt idx="17">
                  <c:v>14117700</c:v>
                </c:pt>
                <c:pt idx="18">
                  <c:v>1392253</c:v>
                </c:pt>
                <c:pt idx="19">
                  <c:v>801264</c:v>
                </c:pt>
                <c:pt idx="20">
                  <c:v>1392862</c:v>
                </c:pt>
                <c:pt idx="21">
                  <c:v>0</c:v>
                </c:pt>
                <c:pt idx="22">
                  <c:v>130205</c:v>
                </c:pt>
                <c:pt idx="23">
                  <c:v>97280</c:v>
                </c:pt>
                <c:pt idx="24">
                  <c:v>6048800</c:v>
                </c:pt>
                <c:pt idx="26">
                  <c:v>4255036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>
                  <c:v>19366053</c:v>
                </c:pt>
                <c:pt idx="44">
                  <c:v>4778596</c:v>
                </c:pt>
                <c:pt idx="45">
                  <c:v>1325440</c:v>
                </c:pt>
                <c:pt idx="47">
                  <c:v>12462000</c:v>
                </c:pt>
                <c:pt idx="48">
                  <c:v>328016</c:v>
                </c:pt>
                <c:pt idx="49" formatCode="0.00">
                  <c:v>0</c:v>
                </c:pt>
                <c:pt idx="50" formatCode="0.00">
                  <c:v>0</c:v>
                </c:pt>
                <c:pt idx="52" formatCode="#,##0.00">
                  <c:v>472001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>
                  <c:v>245741613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9D-4A2D-B4AC-841893EA0B82}"/>
            </c:ext>
          </c:extLst>
        </c:ser>
        <c:ser>
          <c:idx val="1"/>
          <c:order val="1"/>
          <c:tx>
            <c:strRef>
              <c:f>'PRESUPUESTO 2024'!$C$10</c:f>
              <c:strCache>
                <c:ptCount val="1"/>
                <c:pt idx="0">
                  <c:v>Presupuesto Modificado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'PRESUPUESTO 2024'!$A$11:$A$76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'PRESUPUESTO 2024'!$C$11:$C$76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1-3A9D-4A2D-B4AC-841893EA0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1609344"/>
        <c:axId val="261609736"/>
      </c:barChart>
      <c:catAx>
        <c:axId val="261609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61609736"/>
        <c:crosses val="autoZero"/>
        <c:auto val="1"/>
        <c:lblAlgn val="ctr"/>
        <c:lblOffset val="100"/>
        <c:noMultiLvlLbl val="0"/>
      </c:catAx>
      <c:valAx>
        <c:axId val="261609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61609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7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26929" cy="627289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014C4FE-04B6-0805-08AF-8F685909CBE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809624</xdr:colOff>
      <xdr:row>0</xdr:row>
      <xdr:rowOff>19050</xdr:rowOff>
    </xdr:from>
    <xdr:to>
      <xdr:col>2</xdr:col>
      <xdr:colOff>557682</xdr:colOff>
      <xdr:row>4</xdr:row>
      <xdr:rowOff>72773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4699" y="19050"/>
          <a:ext cx="900583" cy="872873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0</xdr:row>
      <xdr:rowOff>19050</xdr:rowOff>
    </xdr:from>
    <xdr:to>
      <xdr:col>0</xdr:col>
      <xdr:colOff>1456207</xdr:colOff>
      <xdr:row>3</xdr:row>
      <xdr:rowOff>171450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8379FF4-AAC1-431E-B3CF-F3655983E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9050"/>
          <a:ext cx="1227607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11"/>
  <sheetViews>
    <sheetView showGridLines="0" tabSelected="1" topLeftCell="A25" zoomScale="99" zoomScaleNormal="100" workbookViewId="0">
      <selection activeCell="A90" sqref="A90"/>
    </sheetView>
  </sheetViews>
  <sheetFormatPr baseColWidth="10" defaultColWidth="9.140625" defaultRowHeight="15" x14ac:dyDescent="0.25"/>
  <cols>
    <col min="1" max="1" width="94.7109375" customWidth="1"/>
    <col min="2" max="2" width="17.28515625" bestFit="1" customWidth="1"/>
    <col min="3" max="3" width="17.7109375" customWidth="1"/>
    <col min="4" max="4" width="15.140625" style="27" bestFit="1" customWidth="1"/>
    <col min="5" max="5" width="15.140625" bestFit="1" customWidth="1"/>
  </cols>
  <sheetData>
    <row r="1" spans="1:6" ht="15.75" customHeight="1" x14ac:dyDescent="0.3">
      <c r="A1" s="59"/>
      <c r="B1" s="59"/>
      <c r="C1" s="59"/>
      <c r="E1" s="8"/>
    </row>
    <row r="2" spans="1:6" ht="18.75" x14ac:dyDescent="0.25">
      <c r="A2" s="60" t="s">
        <v>83</v>
      </c>
      <c r="B2" s="60"/>
      <c r="C2" s="60"/>
      <c r="E2" s="14"/>
    </row>
    <row r="3" spans="1:6" x14ac:dyDescent="0.25">
      <c r="A3" s="63" t="s">
        <v>94</v>
      </c>
      <c r="B3" s="63"/>
      <c r="C3" s="63"/>
      <c r="D3" s="44"/>
      <c r="E3" s="44"/>
      <c r="F3" s="44"/>
    </row>
    <row r="4" spans="1:6" x14ac:dyDescent="0.25">
      <c r="A4" s="64" t="s">
        <v>95</v>
      </c>
      <c r="B4" s="64"/>
      <c r="C4" s="64"/>
      <c r="D4" s="43"/>
      <c r="E4" s="43"/>
      <c r="F4" s="43"/>
    </row>
    <row r="5" spans="1:6" ht="15.75" x14ac:dyDescent="0.25">
      <c r="A5" s="42"/>
      <c r="B5" s="42"/>
      <c r="C5" s="42"/>
      <c r="D5" s="28"/>
      <c r="E5" s="41"/>
      <c r="F5" s="41"/>
    </row>
    <row r="6" spans="1:6" ht="15.75" x14ac:dyDescent="0.25">
      <c r="A6" s="61" t="s">
        <v>103</v>
      </c>
      <c r="B6" s="61"/>
      <c r="C6" s="61"/>
      <c r="E6" s="14"/>
    </row>
    <row r="7" spans="1:6" ht="18.75" x14ac:dyDescent="0.3">
      <c r="A7" s="61" t="s">
        <v>82</v>
      </c>
      <c r="B7" s="61"/>
      <c r="C7" s="61"/>
      <c r="E7" s="8"/>
    </row>
    <row r="8" spans="1:6" x14ac:dyDescent="0.25">
      <c r="A8" s="62" t="s">
        <v>36</v>
      </c>
      <c r="B8" s="62"/>
      <c r="C8" s="62"/>
      <c r="E8" s="14" t="s">
        <v>80</v>
      </c>
    </row>
    <row r="9" spans="1:6" x14ac:dyDescent="0.25">
      <c r="E9" s="14" t="s">
        <v>81</v>
      </c>
    </row>
    <row r="10" spans="1:6" ht="31.5" x14ac:dyDescent="0.25">
      <c r="A10" s="12" t="s">
        <v>0</v>
      </c>
      <c r="B10" s="13" t="s">
        <v>37</v>
      </c>
      <c r="C10" s="13" t="s">
        <v>38</v>
      </c>
      <c r="D10" s="28"/>
    </row>
    <row r="11" spans="1:6" x14ac:dyDescent="0.25">
      <c r="A11" s="1" t="s">
        <v>1</v>
      </c>
      <c r="B11" s="15"/>
      <c r="C11" s="15"/>
      <c r="D11" s="29"/>
      <c r="E11" s="38"/>
    </row>
    <row r="12" spans="1:6" x14ac:dyDescent="0.25">
      <c r="A12" s="3" t="s">
        <v>2</v>
      </c>
      <c r="B12" s="16">
        <f>+B13+B14+B17</f>
        <v>184591602</v>
      </c>
      <c r="C12" s="17"/>
      <c r="D12" s="30"/>
      <c r="E12" s="26"/>
    </row>
    <row r="13" spans="1:6" x14ac:dyDescent="0.25">
      <c r="A13" s="7" t="s">
        <v>3</v>
      </c>
      <c r="B13" s="52">
        <v>119191360</v>
      </c>
      <c r="C13" s="5"/>
      <c r="E13" s="26"/>
    </row>
    <row r="14" spans="1:6" x14ac:dyDescent="0.25">
      <c r="A14" s="7" t="s">
        <v>4</v>
      </c>
      <c r="B14" s="52">
        <v>49242134</v>
      </c>
      <c r="C14" s="26"/>
      <c r="E14" s="26"/>
    </row>
    <row r="15" spans="1:6" x14ac:dyDescent="0.25">
      <c r="A15" s="7" t="s">
        <v>39</v>
      </c>
      <c r="B15" s="56">
        <v>0</v>
      </c>
      <c r="E15" s="26"/>
    </row>
    <row r="16" spans="1:6" x14ac:dyDescent="0.25">
      <c r="A16" s="7" t="s">
        <v>5</v>
      </c>
      <c r="B16" s="56">
        <v>0</v>
      </c>
      <c r="E16" s="26"/>
    </row>
    <row r="17" spans="1:6" x14ac:dyDescent="0.25">
      <c r="A17" s="7" t="s">
        <v>6</v>
      </c>
      <c r="B17" s="52">
        <v>16158108</v>
      </c>
      <c r="C17" s="26"/>
      <c r="E17" s="26"/>
    </row>
    <row r="18" spans="1:6" x14ac:dyDescent="0.25">
      <c r="A18" s="3" t="s">
        <v>7</v>
      </c>
      <c r="B18" s="49">
        <f>SUM(B19:B27)</f>
        <v>27666258</v>
      </c>
      <c r="D18" s="31"/>
      <c r="E18" s="26"/>
    </row>
    <row r="19" spans="1:6" x14ac:dyDescent="0.25">
      <c r="A19" s="7" t="s">
        <v>8</v>
      </c>
      <c r="B19" s="52">
        <v>17390800</v>
      </c>
      <c r="E19" s="26"/>
    </row>
    <row r="20" spans="1:6" ht="18" customHeight="1" x14ac:dyDescent="0.25">
      <c r="A20" s="7" t="s">
        <v>9</v>
      </c>
      <c r="B20" s="55">
        <v>123443</v>
      </c>
      <c r="E20" s="26"/>
    </row>
    <row r="21" spans="1:6" x14ac:dyDescent="0.25">
      <c r="A21" s="7" t="s">
        <v>10</v>
      </c>
      <c r="B21" s="55">
        <v>0</v>
      </c>
      <c r="E21" s="26"/>
    </row>
    <row r="22" spans="1:6" x14ac:dyDescent="0.25">
      <c r="A22" s="7" t="s">
        <v>11</v>
      </c>
      <c r="B22" s="55"/>
      <c r="E22" s="26"/>
    </row>
    <row r="23" spans="1:6" x14ac:dyDescent="0.25">
      <c r="A23" s="7" t="s">
        <v>12</v>
      </c>
      <c r="B23" s="52">
        <v>1188720</v>
      </c>
      <c r="E23" s="26"/>
    </row>
    <row r="24" spans="1:6" x14ac:dyDescent="0.25">
      <c r="A24" s="7" t="s">
        <v>13</v>
      </c>
      <c r="B24" s="52">
        <v>3349502</v>
      </c>
      <c r="E24" s="26"/>
    </row>
    <row r="25" spans="1:6" x14ac:dyDescent="0.25">
      <c r="A25" s="7" t="s">
        <v>14</v>
      </c>
      <c r="B25" s="52">
        <v>2442713</v>
      </c>
      <c r="E25" s="26"/>
    </row>
    <row r="26" spans="1:6" x14ac:dyDescent="0.25">
      <c r="A26" s="7" t="s">
        <v>15</v>
      </c>
      <c r="B26" s="55">
        <v>1700388</v>
      </c>
      <c r="E26" s="26"/>
    </row>
    <row r="27" spans="1:6" x14ac:dyDescent="0.25">
      <c r="A27" s="7" t="s">
        <v>40</v>
      </c>
      <c r="B27" s="55">
        <v>1470692</v>
      </c>
      <c r="E27" s="26"/>
    </row>
    <row r="28" spans="1:6" x14ac:dyDescent="0.25">
      <c r="A28" s="3" t="s">
        <v>16</v>
      </c>
      <c r="B28" s="49">
        <f>SUM(B29:B37)</f>
        <v>14117700</v>
      </c>
      <c r="C28" s="23"/>
      <c r="D28" s="31"/>
      <c r="E28" s="26"/>
      <c r="F28" s="35"/>
    </row>
    <row r="29" spans="1:6" x14ac:dyDescent="0.25">
      <c r="A29" s="7" t="s">
        <v>17</v>
      </c>
      <c r="B29" s="52">
        <v>1392253</v>
      </c>
      <c r="E29" s="26"/>
    </row>
    <row r="30" spans="1:6" x14ac:dyDescent="0.25">
      <c r="A30" s="7" t="s">
        <v>18</v>
      </c>
      <c r="B30" s="53">
        <v>801264</v>
      </c>
      <c r="E30" s="26"/>
    </row>
    <row r="31" spans="1:6" x14ac:dyDescent="0.25">
      <c r="A31" s="7" t="s">
        <v>19</v>
      </c>
      <c r="B31" s="53">
        <f>26397+423500+942965</f>
        <v>1392862</v>
      </c>
      <c r="E31" s="26"/>
    </row>
    <row r="32" spans="1:6" x14ac:dyDescent="0.25">
      <c r="A32" s="7" t="s">
        <v>20</v>
      </c>
      <c r="B32" s="53">
        <v>0</v>
      </c>
      <c r="E32" s="26"/>
    </row>
    <row r="33" spans="1:5" x14ac:dyDescent="0.25">
      <c r="A33" s="7" t="s">
        <v>21</v>
      </c>
      <c r="B33" s="53">
        <f>108525+21680</f>
        <v>130205</v>
      </c>
      <c r="E33" s="26"/>
    </row>
    <row r="34" spans="1:5" x14ac:dyDescent="0.25">
      <c r="A34" s="7" t="s">
        <v>22</v>
      </c>
      <c r="B34" s="53">
        <f>75820+21460</f>
        <v>97280</v>
      </c>
      <c r="E34" s="26"/>
    </row>
    <row r="35" spans="1:5" x14ac:dyDescent="0.25">
      <c r="A35" s="7" t="s">
        <v>23</v>
      </c>
      <c r="B35" s="53">
        <f>4212000+1724000+112800</f>
        <v>6048800</v>
      </c>
      <c r="E35" s="26"/>
    </row>
    <row r="36" spans="1:5" x14ac:dyDescent="0.25">
      <c r="A36" s="7" t="s">
        <v>41</v>
      </c>
      <c r="B36" s="54"/>
      <c r="E36" s="26"/>
    </row>
    <row r="37" spans="1:5" x14ac:dyDescent="0.25">
      <c r="A37" s="7" t="s">
        <v>24</v>
      </c>
      <c r="B37" s="50">
        <v>4255036</v>
      </c>
      <c r="E37" s="26"/>
    </row>
    <row r="38" spans="1:5" x14ac:dyDescent="0.25">
      <c r="A38" s="3" t="s">
        <v>25</v>
      </c>
      <c r="B38" s="36">
        <f>SUM(B39:B45)</f>
        <v>0</v>
      </c>
      <c r="D38" s="32"/>
      <c r="E38" s="26"/>
    </row>
    <row r="39" spans="1:5" x14ac:dyDescent="0.25">
      <c r="A39" s="7" t="s">
        <v>26</v>
      </c>
      <c r="B39" s="18">
        <v>0</v>
      </c>
      <c r="D39" s="33"/>
      <c r="E39" s="26"/>
    </row>
    <row r="40" spans="1:5" x14ac:dyDescent="0.25">
      <c r="A40" s="7" t="s">
        <v>42</v>
      </c>
      <c r="B40" s="18">
        <v>0</v>
      </c>
      <c r="D40" s="33"/>
      <c r="E40" s="26"/>
    </row>
    <row r="41" spans="1:5" x14ac:dyDescent="0.25">
      <c r="A41" s="7" t="s">
        <v>43</v>
      </c>
      <c r="B41" s="18">
        <v>0</v>
      </c>
      <c r="D41" s="33"/>
      <c r="E41" s="26"/>
    </row>
    <row r="42" spans="1:5" x14ac:dyDescent="0.25">
      <c r="A42" s="7" t="s">
        <v>44</v>
      </c>
      <c r="B42" s="18">
        <v>0</v>
      </c>
      <c r="D42" s="33"/>
      <c r="E42" s="26"/>
    </row>
    <row r="43" spans="1:5" x14ac:dyDescent="0.25">
      <c r="A43" s="7" t="s">
        <v>45</v>
      </c>
      <c r="B43" s="18">
        <v>0</v>
      </c>
      <c r="D43" s="33"/>
      <c r="E43" s="26"/>
    </row>
    <row r="44" spans="1:5" x14ac:dyDescent="0.25">
      <c r="A44" s="7" t="s">
        <v>27</v>
      </c>
      <c r="B44" s="18">
        <v>0</v>
      </c>
      <c r="D44" s="33"/>
      <c r="E44" s="26"/>
    </row>
    <row r="45" spans="1:5" x14ac:dyDescent="0.25">
      <c r="A45" s="7" t="s">
        <v>46</v>
      </c>
      <c r="B45" s="18">
        <v>0</v>
      </c>
      <c r="D45" s="33"/>
      <c r="E45" s="26"/>
    </row>
    <row r="46" spans="1:5" x14ac:dyDescent="0.25">
      <c r="A46" s="3" t="s">
        <v>47</v>
      </c>
      <c r="B46" s="20">
        <f>SUM(B47:B53)</f>
        <v>0</v>
      </c>
      <c r="D46" s="34"/>
      <c r="E46" s="26"/>
    </row>
    <row r="47" spans="1:5" x14ac:dyDescent="0.25">
      <c r="A47" s="7" t="s">
        <v>48</v>
      </c>
      <c r="B47" s="18">
        <v>0</v>
      </c>
      <c r="D47" s="33"/>
      <c r="E47" s="26"/>
    </row>
    <row r="48" spans="1:5" x14ac:dyDescent="0.25">
      <c r="A48" s="7" t="s">
        <v>49</v>
      </c>
      <c r="B48" s="18">
        <v>0</v>
      </c>
      <c r="D48" s="33"/>
      <c r="E48" s="26"/>
    </row>
    <row r="49" spans="1:5" x14ac:dyDescent="0.25">
      <c r="A49" s="7" t="s">
        <v>50</v>
      </c>
      <c r="B49" s="18">
        <v>0</v>
      </c>
      <c r="D49" s="33"/>
      <c r="E49" s="26"/>
    </row>
    <row r="50" spans="1:5" x14ac:dyDescent="0.25">
      <c r="A50" s="7" t="s">
        <v>51</v>
      </c>
      <c r="B50" s="18">
        <v>0</v>
      </c>
      <c r="D50" s="33"/>
      <c r="E50" s="26"/>
    </row>
    <row r="51" spans="1:5" x14ac:dyDescent="0.25">
      <c r="A51" s="7" t="s">
        <v>52</v>
      </c>
      <c r="B51" s="18">
        <v>0</v>
      </c>
      <c r="D51" s="33"/>
      <c r="E51" s="26"/>
    </row>
    <row r="52" spans="1:5" x14ac:dyDescent="0.25">
      <c r="A52" s="7" t="s">
        <v>53</v>
      </c>
      <c r="B52" s="18">
        <v>0</v>
      </c>
      <c r="D52" s="33"/>
      <c r="E52" s="26"/>
    </row>
    <row r="53" spans="1:5" x14ac:dyDescent="0.25">
      <c r="A53" s="7" t="s">
        <v>54</v>
      </c>
      <c r="B53" s="18">
        <v>0</v>
      </c>
      <c r="D53" s="33"/>
      <c r="E53" s="26"/>
    </row>
    <row r="54" spans="1:5" x14ac:dyDescent="0.25">
      <c r="A54" s="3" t="s">
        <v>28</v>
      </c>
      <c r="B54" s="16">
        <f>SUM(B55:B63)</f>
        <v>19366053</v>
      </c>
      <c r="C54" s="20"/>
      <c r="D54" s="34"/>
      <c r="E54" s="26"/>
    </row>
    <row r="55" spans="1:5" x14ac:dyDescent="0.25">
      <c r="A55" s="7" t="s">
        <v>29</v>
      </c>
      <c r="B55" s="48">
        <v>4778596</v>
      </c>
      <c r="D55" s="33"/>
      <c r="E55" s="26"/>
    </row>
    <row r="56" spans="1:5" x14ac:dyDescent="0.25">
      <c r="A56" s="7" t="s">
        <v>30</v>
      </c>
      <c r="B56" s="48">
        <f>755440+570000</f>
        <v>1325440</v>
      </c>
      <c r="D56" s="33"/>
      <c r="E56" s="26"/>
    </row>
    <row r="57" spans="1:5" x14ac:dyDescent="0.25">
      <c r="A57" s="7" t="s">
        <v>31</v>
      </c>
      <c r="B57" s="48"/>
      <c r="D57" s="33"/>
      <c r="E57" s="26"/>
    </row>
    <row r="58" spans="1:5" x14ac:dyDescent="0.25">
      <c r="A58" s="7" t="s">
        <v>32</v>
      </c>
      <c r="B58" s="48">
        <v>12462000</v>
      </c>
      <c r="D58" s="33"/>
      <c r="E58" s="26"/>
    </row>
    <row r="59" spans="1:5" x14ac:dyDescent="0.25">
      <c r="A59" s="7" t="s">
        <v>33</v>
      </c>
      <c r="B59" s="48">
        <f>319416+8600</f>
        <v>328016</v>
      </c>
      <c r="D59" s="33"/>
      <c r="E59" s="26"/>
    </row>
    <row r="60" spans="1:5" x14ac:dyDescent="0.25">
      <c r="A60" s="7" t="s">
        <v>55</v>
      </c>
      <c r="B60" s="18">
        <v>0</v>
      </c>
      <c r="D60" s="33"/>
      <c r="E60" s="26"/>
    </row>
    <row r="61" spans="1:5" x14ac:dyDescent="0.25">
      <c r="A61" s="7" t="s">
        <v>56</v>
      </c>
      <c r="B61" s="18">
        <v>0</v>
      </c>
      <c r="D61" s="33"/>
      <c r="E61" s="26"/>
    </row>
    <row r="62" spans="1:5" x14ac:dyDescent="0.25">
      <c r="A62" s="7" t="s">
        <v>34</v>
      </c>
      <c r="B62" s="48"/>
      <c r="D62" s="33"/>
      <c r="E62" s="26"/>
    </row>
    <row r="63" spans="1:5" x14ac:dyDescent="0.25">
      <c r="A63" s="7" t="s">
        <v>57</v>
      </c>
      <c r="B63" s="51">
        <v>472001</v>
      </c>
      <c r="D63" s="33"/>
      <c r="E63" s="26"/>
    </row>
    <row r="64" spans="1:5" x14ac:dyDescent="0.25">
      <c r="A64" s="3" t="s">
        <v>58</v>
      </c>
      <c r="B64" s="19">
        <f>SUM(B65:B68)</f>
        <v>0</v>
      </c>
      <c r="D64" s="32"/>
      <c r="E64" s="26"/>
    </row>
    <row r="65" spans="1:5" x14ac:dyDescent="0.25">
      <c r="A65" s="7" t="s">
        <v>59</v>
      </c>
      <c r="B65" s="18">
        <v>0</v>
      </c>
      <c r="D65" s="33"/>
      <c r="E65" s="26"/>
    </row>
    <row r="66" spans="1:5" x14ac:dyDescent="0.25">
      <c r="A66" s="7" t="s">
        <v>60</v>
      </c>
      <c r="B66" s="18">
        <v>0</v>
      </c>
      <c r="D66" s="33"/>
      <c r="E66" s="26"/>
    </row>
    <row r="67" spans="1:5" x14ac:dyDescent="0.25">
      <c r="A67" s="7" t="s">
        <v>61</v>
      </c>
      <c r="B67" s="18">
        <v>0</v>
      </c>
      <c r="D67" s="33"/>
      <c r="E67" s="26"/>
    </row>
    <row r="68" spans="1:5" x14ac:dyDescent="0.25">
      <c r="A68" s="7" t="s">
        <v>62</v>
      </c>
      <c r="B68" s="18">
        <v>0</v>
      </c>
      <c r="D68" s="33"/>
      <c r="E68" s="26"/>
    </row>
    <row r="69" spans="1:5" x14ac:dyDescent="0.25">
      <c r="A69" s="3" t="s">
        <v>63</v>
      </c>
      <c r="B69" s="20">
        <f>SUM(B70:B71)</f>
        <v>0</v>
      </c>
      <c r="D69" s="34"/>
      <c r="E69" s="26"/>
    </row>
    <row r="70" spans="1:5" x14ac:dyDescent="0.25">
      <c r="A70" s="7" t="s">
        <v>64</v>
      </c>
      <c r="B70" s="18">
        <v>0</v>
      </c>
      <c r="D70" s="33"/>
      <c r="E70" s="26"/>
    </row>
    <row r="71" spans="1:5" x14ac:dyDescent="0.25">
      <c r="A71" s="7" t="s">
        <v>65</v>
      </c>
      <c r="B71" s="18">
        <v>0</v>
      </c>
      <c r="D71" s="33"/>
      <c r="E71" s="26"/>
    </row>
    <row r="72" spans="1:5" x14ac:dyDescent="0.25">
      <c r="A72" s="3" t="s">
        <v>66</v>
      </c>
      <c r="B72" s="20">
        <f>SUM(B73:B75)</f>
        <v>0</v>
      </c>
      <c r="D72" s="34"/>
      <c r="E72" s="26"/>
    </row>
    <row r="73" spans="1:5" x14ac:dyDescent="0.25">
      <c r="A73" s="7" t="s">
        <v>67</v>
      </c>
      <c r="B73" s="18">
        <v>0</v>
      </c>
      <c r="D73" s="33"/>
      <c r="E73" s="26"/>
    </row>
    <row r="74" spans="1:5" x14ac:dyDescent="0.25">
      <c r="A74" s="7" t="s">
        <v>68</v>
      </c>
      <c r="B74" s="18">
        <v>0</v>
      </c>
      <c r="D74" s="33"/>
      <c r="E74" s="26"/>
    </row>
    <row r="75" spans="1:5" x14ac:dyDescent="0.25">
      <c r="A75" s="7" t="s">
        <v>69</v>
      </c>
      <c r="B75" s="18">
        <v>0</v>
      </c>
      <c r="D75" s="39"/>
      <c r="E75" s="26"/>
    </row>
    <row r="76" spans="1:5" x14ac:dyDescent="0.25">
      <c r="A76" s="9" t="s">
        <v>35</v>
      </c>
      <c r="B76" s="25">
        <f>+B54+B28+B18+B12</f>
        <v>245741613</v>
      </c>
      <c r="C76" s="6"/>
      <c r="D76" s="40"/>
      <c r="E76" s="26"/>
    </row>
    <row r="77" spans="1:5" x14ac:dyDescent="0.25">
      <c r="A77" s="4"/>
      <c r="B77" s="5"/>
    </row>
    <row r="78" spans="1:5" x14ac:dyDescent="0.25">
      <c r="A78" s="1" t="s">
        <v>70</v>
      </c>
      <c r="B78" s="2"/>
    </row>
    <row r="79" spans="1:5" x14ac:dyDescent="0.25">
      <c r="A79" s="3" t="s">
        <v>71</v>
      </c>
      <c r="B79" s="19">
        <f>SUM(B80:B81)</f>
        <v>0</v>
      </c>
    </row>
    <row r="80" spans="1:5" x14ac:dyDescent="0.25">
      <c r="A80" s="7" t="s">
        <v>72</v>
      </c>
      <c r="B80" s="18">
        <v>0</v>
      </c>
    </row>
    <row r="81" spans="1:6" x14ac:dyDescent="0.25">
      <c r="A81" s="7" t="s">
        <v>73</v>
      </c>
      <c r="B81" s="18">
        <v>0</v>
      </c>
    </row>
    <row r="82" spans="1:6" x14ac:dyDescent="0.25">
      <c r="A82" s="3" t="s">
        <v>74</v>
      </c>
      <c r="B82" s="20">
        <f>SUM(B83:B84)</f>
        <v>0</v>
      </c>
    </row>
    <row r="83" spans="1:6" x14ac:dyDescent="0.25">
      <c r="A83" s="7" t="s">
        <v>75</v>
      </c>
      <c r="B83" s="18">
        <v>0</v>
      </c>
    </row>
    <row r="84" spans="1:6" x14ac:dyDescent="0.25">
      <c r="A84" s="7" t="s">
        <v>76</v>
      </c>
      <c r="B84" s="18">
        <v>0</v>
      </c>
    </row>
    <row r="85" spans="1:6" x14ac:dyDescent="0.25">
      <c r="A85" s="3" t="s">
        <v>77</v>
      </c>
      <c r="B85" s="20">
        <f>SUM(B86:B86)</f>
        <v>0</v>
      </c>
    </row>
    <row r="86" spans="1:6" x14ac:dyDescent="0.25">
      <c r="A86" s="7" t="s">
        <v>78</v>
      </c>
      <c r="B86" s="18">
        <v>0</v>
      </c>
    </row>
    <row r="87" spans="1:6" x14ac:dyDescent="0.25">
      <c r="A87" s="9" t="s">
        <v>79</v>
      </c>
      <c r="B87" s="47">
        <f>SUM(B79+B82+B85)</f>
        <v>0</v>
      </c>
      <c r="C87" s="6"/>
      <c r="E87" t="s">
        <v>101</v>
      </c>
    </row>
    <row r="88" spans="1:6" x14ac:dyDescent="0.25">
      <c r="F88" t="s">
        <v>100</v>
      </c>
    </row>
    <row r="89" spans="1:6" ht="15.75" x14ac:dyDescent="0.25">
      <c r="A89" s="10" t="s">
        <v>93</v>
      </c>
      <c r="B89" s="24">
        <f>SUM(B76+B87)</f>
        <v>245741613</v>
      </c>
      <c r="C89" s="11"/>
    </row>
    <row r="90" spans="1:6" x14ac:dyDescent="0.25">
      <c r="A90" t="s">
        <v>104</v>
      </c>
    </row>
    <row r="91" spans="1:6" x14ac:dyDescent="0.25">
      <c r="A91" t="s">
        <v>99</v>
      </c>
    </row>
    <row r="92" spans="1:6" s="45" customFormat="1" ht="19.5" customHeight="1" x14ac:dyDescent="0.25">
      <c r="A92" s="45" t="s">
        <v>96</v>
      </c>
      <c r="D92" s="46"/>
    </row>
    <row r="93" spans="1:6" s="45" customFormat="1" ht="15" customHeight="1" x14ac:dyDescent="0.25">
      <c r="A93" s="45" t="s">
        <v>97</v>
      </c>
      <c r="D93" s="46"/>
    </row>
    <row r="94" spans="1:6" s="45" customFormat="1" ht="40.5" customHeight="1" x14ac:dyDescent="0.25">
      <c r="A94" s="65" t="s">
        <v>98</v>
      </c>
      <c r="B94" s="65"/>
      <c r="C94" s="65"/>
      <c r="D94" s="46"/>
    </row>
    <row r="97" spans="1:3" x14ac:dyDescent="0.25">
      <c r="A97" s="21" t="s">
        <v>84</v>
      </c>
      <c r="B97" s="21" t="s">
        <v>90</v>
      </c>
    </row>
    <row r="98" spans="1:3" x14ac:dyDescent="0.25">
      <c r="A98" s="21"/>
      <c r="B98" s="21"/>
    </row>
    <row r="99" spans="1:3" x14ac:dyDescent="0.25">
      <c r="A99" s="21"/>
      <c r="B99" s="21"/>
    </row>
    <row r="100" spans="1:3" x14ac:dyDescent="0.25">
      <c r="A100" s="21"/>
      <c r="B100" s="21"/>
    </row>
    <row r="101" spans="1:3" x14ac:dyDescent="0.25">
      <c r="A101" s="22" t="s">
        <v>85</v>
      </c>
      <c r="B101" s="22" t="s">
        <v>92</v>
      </c>
    </row>
    <row r="102" spans="1:3" x14ac:dyDescent="0.25">
      <c r="A102" s="21" t="s">
        <v>86</v>
      </c>
      <c r="B102" s="21" t="s">
        <v>87</v>
      </c>
    </row>
    <row r="103" spans="1:3" x14ac:dyDescent="0.25">
      <c r="A103" s="21"/>
      <c r="B103" s="21"/>
    </row>
    <row r="105" spans="1:3" x14ac:dyDescent="0.25">
      <c r="A105" s="57" t="s">
        <v>88</v>
      </c>
      <c r="B105" s="57"/>
      <c r="C105" s="57"/>
    </row>
    <row r="109" spans="1:3" x14ac:dyDescent="0.25">
      <c r="A109" s="58" t="s">
        <v>91</v>
      </c>
      <c r="B109" s="58"/>
      <c r="C109" s="58"/>
    </row>
    <row r="110" spans="1:3" x14ac:dyDescent="0.25">
      <c r="A110" s="57" t="s">
        <v>102</v>
      </c>
      <c r="B110" s="57"/>
      <c r="C110" s="57"/>
    </row>
    <row r="111" spans="1:3" x14ac:dyDescent="0.25">
      <c r="A111" s="57" t="s">
        <v>89</v>
      </c>
      <c r="B111" s="57"/>
      <c r="C111" s="57"/>
    </row>
  </sheetData>
  <mergeCells count="12">
    <mergeCell ref="A105:C105"/>
    <mergeCell ref="A109:C109"/>
    <mergeCell ref="A110:C110"/>
    <mergeCell ref="A111:C111"/>
    <mergeCell ref="A1:C1"/>
    <mergeCell ref="A2:C2"/>
    <mergeCell ref="A6:C6"/>
    <mergeCell ref="A8:C8"/>
    <mergeCell ref="A7:C7"/>
    <mergeCell ref="A3:C3"/>
    <mergeCell ref="A4:C4"/>
    <mergeCell ref="A94:C94"/>
  </mergeCells>
  <pageMargins left="0.70866141732283472" right="0.70866141732283472" top="0.74803149606299213" bottom="0.74803149606299213" header="0.31496062992125984" footer="0.31496062992125984"/>
  <pageSetup scale="65" orientation="portrait" r:id="rId1"/>
  <colBreaks count="1" manualBreakCount="1">
    <brk id="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7:B9"/>
  <sheetViews>
    <sheetView workbookViewId="0">
      <selection activeCell="B9" sqref="B9"/>
    </sheetView>
  </sheetViews>
  <sheetFormatPr baseColWidth="10" defaultColWidth="11.42578125" defaultRowHeight="15" x14ac:dyDescent="0.25"/>
  <cols>
    <col min="2" max="2" width="14.140625" bestFit="1" customWidth="1"/>
  </cols>
  <sheetData>
    <row r="7" spans="2:2" x14ac:dyDescent="0.25">
      <c r="B7" s="37"/>
    </row>
    <row r="9" spans="2:2" x14ac:dyDescent="0.25">
      <c r="B9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1</vt:i4>
      </vt:variant>
    </vt:vector>
  </HeadingPairs>
  <TitlesOfParts>
    <vt:vector size="3" baseType="lpstr">
      <vt:lpstr>PRESUPUESTO 2024</vt:lpstr>
      <vt:lpstr>Hoja1</vt:lpstr>
      <vt:lpstr>Gráfico1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Usuario</cp:lastModifiedBy>
  <cp:lastPrinted>2024-10-01T18:24:28Z</cp:lastPrinted>
  <dcterms:created xsi:type="dcterms:W3CDTF">2018-04-17T18:57:16Z</dcterms:created>
  <dcterms:modified xsi:type="dcterms:W3CDTF">2025-01-10T23:37:07Z</dcterms:modified>
</cp:coreProperties>
</file>