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mc:AlternateContent xmlns:mc="http://schemas.openxmlformats.org/markup-compatibility/2006">
    <mc:Choice Requires="x15">
      <x15ac:absPath xmlns:x15ac="http://schemas.microsoft.com/office/spreadsheetml/2010/11/ac" url="C:\Users\Accinformacion 1\Desktop\Finanzas Enero 2023\"/>
    </mc:Choice>
  </mc:AlternateContent>
  <xr:revisionPtr revIDLastSave="0" documentId="8_{D1CD0984-9F1E-4886-ABDB-B0E7870AFBAF}" xr6:coauthVersionLast="47" xr6:coauthVersionMax="47" xr10:uidLastSave="{00000000-0000-0000-0000-000000000000}"/>
  <bookViews>
    <workbookView xWindow="-120" yWindow="-120" windowWidth="20730" windowHeight="11160" tabRatio="603" activeTab="1" xr2:uid="{00000000-000D-0000-FFFF-FFFF00000000}"/>
  </bookViews>
  <sheets>
    <sheet name="EST.SUP. ENERO 2023 " sheetId="199" r:id="rId1"/>
    <sheet name="EST.SUP.ENE.2023 PgoProvs.Libs." sheetId="187" r:id="rId2"/>
  </sheets>
  <definedNames>
    <definedName name="_xlnm.Print_Area" localSheetId="0">'EST.SUP. ENERO 2023 '!$A$1:$H$75</definedName>
    <definedName name="_xlnm.Print_Area" localSheetId="1">'EST.SUP.ENE.2023 PgoProvs.Libs.'!$A$1:$K$74</definedName>
    <definedName name="_xlnm.Print_Titles" localSheetId="0">'EST.SUP. ENERO 2023 '!$11:$12</definedName>
    <definedName name="_xlnm.Print_Titles" localSheetId="1">'EST.SUP.ENE.2023 PgoProvs.Libs.'!$12:$13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59" i="187" l="1"/>
  <c r="H15" i="199"/>
  <c r="H58" i="199" s="1"/>
  <c r="H16" i="199"/>
  <c r="K17" i="187" l="1"/>
  <c r="K16" i="187"/>
  <c r="K59" i="187" s="1"/>
  <c r="H17" i="187"/>
  <c r="H16" i="187"/>
  <c r="H59" i="187" s="1"/>
  <c r="K156" i="187" l="1"/>
  <c r="J156" i="187"/>
  <c r="H116" i="187" l="1"/>
  <c r="H115" i="187"/>
  <c r="H156" i="187" l="1"/>
  <c r="K113" i="187"/>
  <c r="K157" i="187" s="1"/>
  <c r="J113" i="187"/>
  <c r="J157" i="187" s="1"/>
  <c r="H113" i="187"/>
  <c r="H157" i="187" l="1"/>
</calcChain>
</file>

<file path=xl/sharedStrings.xml><?xml version="1.0" encoding="utf-8"?>
<sst xmlns="http://schemas.openxmlformats.org/spreadsheetml/2006/main" count="643" uniqueCount="279">
  <si>
    <t>CONSEJO NACIONAL DE DROGAS</t>
  </si>
  <si>
    <t>Fecha de Factura</t>
  </si>
  <si>
    <t>No. de Factura o Comprobante</t>
  </si>
  <si>
    <t>Nombre del Acreedor</t>
  </si>
  <si>
    <t>Concepto</t>
  </si>
  <si>
    <t>Monto Deuda en RD$</t>
  </si>
  <si>
    <t>Preparado por:</t>
  </si>
  <si>
    <t xml:space="preserve"> </t>
  </si>
  <si>
    <t>Revisado por:</t>
  </si>
  <si>
    <t>Aprobado por:</t>
  </si>
  <si>
    <t>LICDA. LOIDA I. ARIAS RODRÍGUEZ</t>
  </si>
  <si>
    <t>Enc. División de Contabilidad</t>
  </si>
  <si>
    <t>Director Administrativo y Financiero</t>
  </si>
  <si>
    <t>LICDA. NANCY BRUNO</t>
  </si>
  <si>
    <t>DIVISIÓN DE CONTABILIDAD</t>
  </si>
  <si>
    <t>2.2.1.6.01</t>
  </si>
  <si>
    <t>2.2.1.7.01</t>
  </si>
  <si>
    <t>2.1.1.5.04</t>
  </si>
  <si>
    <t>2.2.8.7.05</t>
  </si>
  <si>
    <t>2.2.5.1.01</t>
  </si>
  <si>
    <t>COMPAÑÍA DOMINICANA DE TELÉFONOS, S.A</t>
  </si>
  <si>
    <t>2.2.1.3.01</t>
  </si>
  <si>
    <t>AGUA PLANETA AZUL, S. A.</t>
  </si>
  <si>
    <t>2.3.1.1.01</t>
  </si>
  <si>
    <t>B1500049148</t>
  </si>
  <si>
    <t>COMPRA DE 40 BOTELLONES DE AGUA, PARA CONSUMO DEL PERSONAL DE ESTE CONSEJO NACIONAL DE DROGAS, CORRESPONDIENTE AL MES DE SEPTIEMBRE 2020.</t>
  </si>
  <si>
    <t>B1500051750</t>
  </si>
  <si>
    <t>COMPRA DE 44 BOTELLONES DE AGUA, PARA CONSUMO DEL PERSONAL DE ESTE CONSEJO NACIONAL DE DROGAS, CORRESPONDIENTE AL MES DE DICIEMBRE 2020.</t>
  </si>
  <si>
    <t>DIRECCION ADMINISTRATIVA Y FINANCIERA</t>
  </si>
  <si>
    <t>LIC. YNOCENCIO MARTÍNEZ SANTOS</t>
  </si>
  <si>
    <t>EDEESTE</t>
  </si>
  <si>
    <t>MARIANO ROJAS CROUSSETT</t>
  </si>
  <si>
    <t>44724-2021</t>
  </si>
  <si>
    <t>JUAN ALBERTO DEL CARMEN MARTINEZ ROQUE</t>
  </si>
  <si>
    <t>PRESTACIONES LABORALES (Vacaciones) (SALARIO NAVIDAD) (Fallecimiento)</t>
  </si>
  <si>
    <t>Retenciónes Varias</t>
  </si>
  <si>
    <t>COLECTOR DE IMPUESTOS INTERNOS</t>
  </si>
  <si>
    <t>2.2.8.8.01</t>
  </si>
  <si>
    <t xml:space="preserve">COLECTOR CONTRIBUCIONES AL INAVI </t>
  </si>
  <si>
    <t>Contador</t>
  </si>
  <si>
    <t>2.2.6.3.01</t>
  </si>
  <si>
    <t>2.2.1.7.01/2.2.1.8.01</t>
  </si>
  <si>
    <t>Fecha de Registro</t>
  </si>
  <si>
    <t xml:space="preserve">Codificación Objetal Actual </t>
  </si>
  <si>
    <t>CON PAGOS APLICADOS</t>
  </si>
  <si>
    <t>Fecha Fin Factura ó Vencimiento</t>
  </si>
  <si>
    <t>Monto Pagado A La Fecha</t>
  </si>
  <si>
    <t>Monto Pendiente</t>
  </si>
  <si>
    <t>Monto Total Facturado</t>
  </si>
  <si>
    <t>Monto Pagado</t>
  </si>
  <si>
    <t xml:space="preserve">ESTADO DE CUENTAS DE SUPLIDORES </t>
  </si>
  <si>
    <t>"INTEGRACIÓN, PREVENCIÓN Y SALUD"</t>
  </si>
  <si>
    <t>"Sumando Voluntades por el Bienestar Ciudadano"</t>
  </si>
  <si>
    <t>PABLO ROBERTO GARCIA RAMIREZ</t>
  </si>
  <si>
    <t>SIGMA PETROLEUM CORP SAS</t>
  </si>
  <si>
    <t>2.3.7.1.02</t>
  </si>
  <si>
    <t>B1500000073</t>
  </si>
  <si>
    <t>FRANKLIN BENJAMIN LOPEZ FORNERIN</t>
  </si>
  <si>
    <t>INSTITUTO NACIONAL DE AGUAS POTABLES Y ALCANTARILLADOS (INAPA)</t>
  </si>
  <si>
    <t>GABRIEL ANTONIO ASENCIO SANTOS</t>
  </si>
  <si>
    <t>CÁLCULO MAP NO. I5774-2022</t>
  </si>
  <si>
    <t>PRESTACIONES LABORALES (Vacaciones)</t>
  </si>
  <si>
    <t>CENTRO DE TROFEOS Y UTILES DEPORTIVOS SRL</t>
  </si>
  <si>
    <t>2.3.9.9.05</t>
  </si>
  <si>
    <t>ONETEL KDK, SRL</t>
  </si>
  <si>
    <t>2.2.4.2.01/2.2.9.2.01/2.3.1.1.01</t>
  </si>
  <si>
    <t>CREACIONES SORIVEL, SRL</t>
  </si>
  <si>
    <t>2.3.1.3.03</t>
  </si>
  <si>
    <t>CORAASAN</t>
  </si>
  <si>
    <t xml:space="preserve">LICDA. NANCY BRUNO </t>
  </si>
  <si>
    <t>CÁLCULO MAP NO. 38259-2022</t>
  </si>
  <si>
    <t>CARMEN ZUJAILA RODRÍGUEZ DEL ROSARIO</t>
  </si>
  <si>
    <t>CÁLCULO MAP NO. 38026-2022</t>
  </si>
  <si>
    <t>YADELKIS MARIA DURAN RODRÍGUEZ</t>
  </si>
  <si>
    <t>JARMAN SERVICES, SRL</t>
  </si>
  <si>
    <t>EDENORTE</t>
  </si>
  <si>
    <t>XTRATEGIX, SRL</t>
  </si>
  <si>
    <t>IMPRESION A COLOR DE CINCUENTA (50) EJEMPLARES DEL "PLAN ESTRATEGICO INSTITUCIONAL 2021-2025, ESTE SERA DISTRIBUIDO A LOS ENCARGADOS DE LAS DIFERENTES AREAS DE ESTE CONSEJO NACIONAL DE DROGAS.</t>
  </si>
  <si>
    <t>2.3.3.3.01</t>
  </si>
  <si>
    <t>B1500000616</t>
  </si>
  <si>
    <t>COMPRA DE REFRIGERIO VARIADO PARA TREINTA Y CINCO (35) PERSONAS QUE PARTICIPARON EN LA FIRMA DE ACUERDO CON INFOTEP,  REALIZADO EL MIERCOLES 24 DE AGOSTO DEL 2022, EN EL SALON JACINTO PEYNADO DE ESTE CONSEJO NACIONAL DE DROGAS.</t>
  </si>
  <si>
    <t>EDESUR</t>
  </si>
  <si>
    <t>B1500000245</t>
  </si>
  <si>
    <t>COMPRA DE (20) MEDALLAS PARA LA CELEBRACION DEL 3ER MARATON INFANTIL DE LA RESTAURACION, CON ATLETAS DEL SECTOR SAN CARLOS EN COLABORACION CON LA FUNDACION JUVENTUD EN ACCION SAN CARLOS Y ESTE CONSEJO NACIONAL DE DROGAS QUE SE CELEBRÓ EL 16/08/2022</t>
  </si>
  <si>
    <t>B1500000084</t>
  </si>
  <si>
    <t>CENTRO DE GOMAS PUKO, SRL</t>
  </si>
  <si>
    <t>2.3.5.3.01</t>
  </si>
  <si>
    <t>B1500038834</t>
  </si>
  <si>
    <t>COMPRA DE COMBUSTIBLE EN TICKETS PARA LA FLOTILLAS DE VEHICULOS Y ASIGNACION A FUNCIONARIOS DEL CONSEJO NACIONAL DE DROGAS, CORRESPONDIENTE AL. MES 3ER. (SEP/2022) DEL 3ER. TRIMESTRE JULIO - SEPTIEMBRE  DEL  AÑO 2022, SEGUN PROCESO DE COMPRAS NO. CND-CCC-CP-2022-0001.</t>
  </si>
  <si>
    <t>COMPLETIVO PRESTACIONES LABORALES (Vacaciones)</t>
  </si>
  <si>
    <t>COMPRA DE DOS (02) GOMAS # 205/75/R16C, PARA LA CAMIONETA TOYOTA HILUX, CHASIS: MR0FR22G000568241, AÑO: 2011,  COLOR: BLANCO, ASIGNADA A LA REGIONAL VII DE ENRIQUILLO (BARAHONA), DE ESTE CONSEJO NACIONAL DE DROGAS.</t>
  </si>
  <si>
    <t xml:space="preserve"> AL 30 DE SEPTIEMBRE 2022</t>
  </si>
  <si>
    <t>B1500000154</t>
  </si>
  <si>
    <t>COMPRA DE (02) AIRES ACONDICIONADOS INVERTER DE 5 TONELADAS C/U Y MATERIALES DE INSTALACION DE LOS MISMOS PARA SER UBICADOS EN EL LOBBY DEL BLOQUE C, DE LAS OFICINAS GUBERNAMENTALES "PRESIDENTE PROFESOR JUAN BOSCH GAVIÑO", DONDE SE ENCUENTRA ESTE CONSEJO NACIONAL DE DROGAS, CON EL FIN DE CLIMATIZAR EL AREA DE RECEPCION.</t>
  </si>
  <si>
    <t>2.6.5.4.01</t>
  </si>
  <si>
    <t>B1500038956</t>
  </si>
  <si>
    <t xml:space="preserve">COMPRA DE COMBUSTIBLE EN TICKETS PARA LA FLOTILLA DE VEHICULOS Y ASIGNACION A FUNCIONARIOS DEL CONSEJO NACIONAL DE DROGAS, CORRESPONDIENTE AL 1ER. MES (OCT/2022)  DEL 4TO. TRIMESTRE OCTUBRE - DICIEMBRE  DEL  AÑO 2022, SEGUN PROCESO DE COMPRAS NO. CND-CCC-CP-2022-0001. </t>
  </si>
  <si>
    <t>B1500308627</t>
  </si>
  <si>
    <t>SERVICIO DE ENERGÍA ELÉCTRICA DE LA REGIONAL (III) DEL CIBAO NORESTE SAN FRANCISCO DE MACORÍS, PERÍODO  01/08/2022 - 01/09/2022</t>
  </si>
  <si>
    <t>B1500000201</t>
  </si>
  <si>
    <t>ALQUILER LOCAL REGIONAL (III) DEL CIBAO NORESTE, SAN FRANCISCO DE MACORIS, CORRESPONDIENTE AL MES DE SEPTIEMBRE 2022.</t>
  </si>
  <si>
    <t>SERVICIO DE AGUA Y ALCANTARILLADO DE LA REG. (III) DEL CIBAO NORESTE  SAN FRANCISCO DE MACORÍS, DEL CONSEJO NACIONAL DE DROGAS, PERÍODO  01/08/2022 - 31/08/2022.</t>
  </si>
  <si>
    <t>B1500254747</t>
  </si>
  <si>
    <t>B1500098384</t>
  </si>
  <si>
    <t>SERVICIO DE AGUA Y ALCANTARILLADO JULIO/2022.</t>
  </si>
  <si>
    <t>CORPORACION DEL ACUEDUCTO Y ALCANTARILLADO DE SANTO DOMINGO (CAASD)</t>
  </si>
  <si>
    <t>B1500098405</t>
  </si>
  <si>
    <t>B150098427</t>
  </si>
  <si>
    <t>SERVICIO DE AGUA Y ALCANTARILLADO AGOSTO/2022.</t>
  </si>
  <si>
    <t>B1500099713</t>
  </si>
  <si>
    <t>B1500099734</t>
  </si>
  <si>
    <t>B1500099756</t>
  </si>
  <si>
    <t>SERVICIO DE AGUA Y ALCANTARILLADO SEPTIEMBRE/2022.</t>
  </si>
  <si>
    <t>B1500104044</t>
  </si>
  <si>
    <t>B1500104065</t>
  </si>
  <si>
    <t>B1500104087</t>
  </si>
  <si>
    <r>
      <t xml:space="preserve">RETENCIÓN DE IMPUESTOS  (ISR) A PERSONAL CONTRATADO TEMPORAL,  CORRESPONDIENTE A LOS MESES: DESDE  JUNIO-DIC. 2021  HASTA  ENERO, MARZO, ABRIL , JULIO Y  </t>
    </r>
    <r>
      <rPr>
        <sz val="8"/>
        <color rgb="FF0000FF"/>
        <rFont val="Calibri"/>
        <family val="2"/>
      </rPr>
      <t>SEPTIEMBR</t>
    </r>
    <r>
      <rPr>
        <sz val="8"/>
        <color indexed="8"/>
        <rFont val="Calibri"/>
        <family val="2"/>
      </rPr>
      <t>E</t>
    </r>
    <r>
      <rPr>
        <sz val="8"/>
        <color rgb="FF1207F7"/>
        <rFont val="Calibri"/>
        <family val="2"/>
      </rPr>
      <t xml:space="preserve"> 2022</t>
    </r>
  </si>
  <si>
    <r>
      <t xml:space="preserve">RETENCIÓN INAVI-VIDA  A PERSONAL CONTRATADO TEMPORAL, CORRESPONDIENTE A LOS MESES DESDE  FEBRERO 2021 HASTA  </t>
    </r>
    <r>
      <rPr>
        <sz val="8"/>
        <color rgb="FF0000FF"/>
        <rFont val="Calibri"/>
        <family val="2"/>
      </rPr>
      <t>SEPTIEMBRE 2022</t>
    </r>
  </si>
  <si>
    <t>B1500308998</t>
  </si>
  <si>
    <t>SERVICIO DE ENERGÍA ELÉCTRICA REGIONAL IV DEL CIBAO NORTE SANTIAGO, PERÍODO  01/08/2022 - 09/09/2022.</t>
  </si>
  <si>
    <t>SERVICIOS PROFESIONALES REALIZADOS EN ASISTENCIA TÉCNICA DEL SISTEMA INTEGRADO DE ADMINISTRACIÓN FINANCIERA (SIAF), CORRESP. AL MES DE SEPTIEMBRE 2022.</t>
  </si>
  <si>
    <t>COMPRA DE UN (01) RAMO FÚNEBRE PARA HONRAR LA MEMORIA DEL GENERAL DE BRIGADA (SP), AQUILES B. CRUZ GÓMEZ, QUEIN EN VIDA FUNGIÓ COMO ASESOR HONORÍFICO DE ESTE CONSEJO NACIONAL DE DROGAS, LA MISMA FUÉ DEPOSITADA EN LA FUNERARIA BLANDINO DE LA AV. ABRAHAM LINCOLN, EL 06 DE SEPTIEMBRE DEL 2022,  A PARTIR DE LAS 2:00 PM.</t>
  </si>
  <si>
    <t>B1500001969</t>
  </si>
  <si>
    <t>B150000041</t>
  </si>
  <si>
    <t>SLYNG DOMINICANA, SRL</t>
  </si>
  <si>
    <t xml:space="preserve">COMPRA DE UN (01) DISCO DURO EXTERNO DE 2TB EN ESTADO SÓLIDO, PARA USO EN UNA COMPUTADORA ASIGNADA A LA SECCIÓN DE COMPRAS Y UN (01) MICRÓFONO INALÁMBRICO PARA SER UTILIZADO  EN LAS ACTIVIDADES PREVENTIVAS </t>
  </si>
  <si>
    <t>2.3.9.2.01/2.6.2.1.01</t>
  </si>
  <si>
    <t xml:space="preserve">Fecha: 05 Octubre 2022 </t>
  </si>
  <si>
    <t>B1500181220</t>
  </si>
  <si>
    <t>SERVICIOS TELEFÓNICOS FLOTAS CORRESPONDIENTE AL MES DE SEPTIEMBRE 2022.</t>
  </si>
  <si>
    <t>B1500181226</t>
  </si>
  <si>
    <t>SERVICIOS TELEFÓNICOS LINEAS FIJAS CORRESPONDIENTE AL MES DE SEPTIEMBRE 2022.</t>
  </si>
  <si>
    <t>CÁLCULO MAP NO. 43887-2022</t>
  </si>
  <si>
    <t>ARAISA LUSIBEL RUBIO CUEVAS</t>
  </si>
  <si>
    <t xml:space="preserve">PRESTACIONES LABORALES, CORRESPONDIENTES  A 12 AÑOS DE INDEMNIZACION, SEGUN ARTS.60, 98 Y ART. 138 DEL REGLAMENTO 523-09, Y 23 DIAS DE VACACIONES, SEGUN ARTS. 53,55, DE LA LEY 41-08 DEL 16/01/08 DE FUNCION PUBLICA. 03/2022,  </t>
  </si>
  <si>
    <t>2.1.1.5.03/2.1.1.5.04</t>
  </si>
  <si>
    <t>B1500000085</t>
  </si>
  <si>
    <t>COMPAÑIA DE IMPORTACIONES COIMPWIWE SRL</t>
  </si>
  <si>
    <t xml:space="preserve">ROTULACIÓN DE PUERTA DESPACHO DE PRESIDENCIA Y (06) TABLEROS DEPORTIVOS, (01) LETRERO EN CAJA DE LUZ PARA EL LOCAL REG.1 OZAMA METROPOLITANA, (04) BACK PANEL, (05) BAJANTES FULL COLOR E IMPRSIÓN DE (08) LOGOS EN VINIL, PARA USO DE DISTINTAS ACTIVIDADES DE ÉSTE CONSEJO NACIONAL DE DROGAS. </t>
  </si>
  <si>
    <t>2.2.2.2.01/2.3.3.3.01</t>
  </si>
  <si>
    <t>B1500228970</t>
  </si>
  <si>
    <t>SERVICIO ENERGÍA ELÉCT. SÓTANO SEDE CENTRAL CONSEJO NACIONAL DE DROGAS, PERÍODO  19/08/2022 - 19/09/2022</t>
  </si>
  <si>
    <t>B1500228972</t>
  </si>
  <si>
    <t>SERVICIO ENERGÍA ELÉCT. 1ERA PLANTA SEDE CENTRAL CONSEJO NACIONAL DE DROGAS, PERÍODO  19/08/2022 - 19/09/2022</t>
  </si>
  <si>
    <t>B1500232449</t>
  </si>
  <si>
    <t>SERVICIO ENERGÍA ELÉCT. REGIONAL (I) DEL OZAMA METROPOLITANA (SANTO DOMINGO ESTE) CONSEJO NACIONAL DE DROGAS, PERÍODO  22/08/2022 - 22/09/2022.</t>
  </si>
  <si>
    <t>B1500326720</t>
  </si>
  <si>
    <t>SERVICIO DE ENERGÍA ELÉCTRICA  CAINNACSP, PERIODO  13/08/202 2 - 13/09/2022</t>
  </si>
  <si>
    <t>B1500329823</t>
  </si>
  <si>
    <t>SERVICIO DE ENERGÍA ELÉCTRICA  BARAHONA CONTRATO NO. 7038853,  PERIODO  02/08/2022 - 02/09/2022</t>
  </si>
  <si>
    <t>CÁLCULO MAP NO. 41652-2022</t>
  </si>
  <si>
    <t>LISSY FRANCELINA TAVAREZ GARCIA DE GOMEZ</t>
  </si>
  <si>
    <t>PRESTACIONES LABORALES, (VACACIONES)</t>
  </si>
  <si>
    <t>CÁLCULO MAP NO. 41655-2022</t>
  </si>
  <si>
    <t>MOISES GOMEZ TRABOUS</t>
  </si>
  <si>
    <t xml:space="preserve">Nota:    A   la   fecha   de  corte  de   esta   relación  de  cuentas  por  pagar   existen  órdenes  de  pagos   (libramientos  Y  cheques)    generadas   por   un  monto   de  RD$175,655.89  las  cuales  se  encuentran </t>
  </si>
  <si>
    <t>CÁLCULO MAP NO.44724-2021</t>
  </si>
  <si>
    <t>B1500000021</t>
  </si>
  <si>
    <t xml:space="preserve">ALQUILER LOCAL DONDE SE ALOJA LA OFICINA DEL CONSEJO NACIONAL DE DROGAS EN LA  REGIONAL SUR, BARAHONA, UBICADO EN LA CALLE DUVERGÉ NO. 15 ,  CORRESPONDIENTE AL MES DE SEPTIEMBRE 2022.                                                                                      </t>
  </si>
  <si>
    <t>en  diversas  etapas  del  proceso  y  que  deben permanecer en esta relación hasta tanto concluya el pago, es decir  que el monto de las  cuentas por pagar aun sin procesar ascienden a RD$3,257,582.54</t>
  </si>
  <si>
    <t>( monto  deudas por cargas fijas y gastos corrientes sin libramientos ni orden de pago generados por la suma de RD$1,527,934.01)</t>
  </si>
  <si>
    <t>ESTADO DE CUENTAS DE SUPLIDORES</t>
  </si>
  <si>
    <t>COLUMBUS NETWORKS DOMINICANA, S.A</t>
  </si>
  <si>
    <t>B1500000020</t>
  </si>
  <si>
    <t>WATXON INVESTMENTS, S.R.L.</t>
  </si>
  <si>
    <t>COMPRA E INSTALACION DEL SENSOR DE TEMPERATURA Y EL MICROCONTROLADOR 7320 PARA LA PLANTA ELECTRICA MARCA IGSA DE 200KW PERTENECIENTE A ESTE CONSEJO NACIONAL DE DROGAS.</t>
  </si>
  <si>
    <t>2.2.7.2.07</t>
  </si>
  <si>
    <t>CÁLCULO MAP NO.50693-2022</t>
  </si>
  <si>
    <t xml:space="preserve">PRESTACIONES LABORALES, CORRESPONDIENTES  A 4 AÑOS DE INDEMNIZACION, SEGUN ARTS.60, 98 Y ART. 138 DEL REGLAMENTO 523-09, Y 20 DIAS DE VACACIONES, SEGUN ARTS. 53,55, DE LA LEY 41-08 DEL 16/01/08 DE FUNCION PUBLICA. 03/2022,  </t>
  </si>
  <si>
    <t>CÁLCULO MAP NO.50749-2022</t>
  </si>
  <si>
    <t>JOHANNA ELIZABETH GONZÁLEZ DE SÁNCHEZ</t>
  </si>
  <si>
    <t>B1500000010</t>
  </si>
  <si>
    <t>COMPRA DE 4 GOMAS P235/70R16, 8 TUERCAS Y 8 ESPÁRRAGOS, PARA VEHICULO MARCA: TOYOTA, MODELO:KUN25L-HRMOH, PLACA:EL0207, CHASIS: MROFR22G500674040, COLOR: BLANCO, AÑO: 2012, PERTENECIENTE AL CONSEJO NACIONAL DE DROGAS.</t>
  </si>
  <si>
    <t>2.3.2.3.01</t>
  </si>
  <si>
    <t>2.3.5.3.01/2.3.9.8.01</t>
  </si>
  <si>
    <t>ALQUILER LOCAL REGIONAL (III) DEL CIBAO NORESTE, SAN FRANCISCO DE MACORIS, CORRESPONDIENTE AL MES DE NOVIEMBRE 2022.</t>
  </si>
  <si>
    <t>B1500000203</t>
  </si>
  <si>
    <t>B1500000002</t>
  </si>
  <si>
    <t>CARLOS OSCAR NUÑEZ DIAZ</t>
  </si>
  <si>
    <t>CONFECCIÓN DE UNIFORMES PARA EL PERSONAL FEMENINO Y MASCULINO QUE GESTIONAN LOS DEPARTAMENTOS DE COMUNICACIÓN Y PROTOCOLO DE ESTE CONSEJO NACIONAL DE DROGAS.</t>
  </si>
  <si>
    <t>B1500000011</t>
  </si>
  <si>
    <t>COMPRA DE (2) COMPUTADORAS COMPLETAS DE ESCRITORIO,  (1)  IMPRESORA PARA LAS REGIONALES (I Y V) DEL OZAMA METROPOLITANA, STO.DGO.ESTE Y CIBAO SUR, LA VEGA, PERTENECIENTES AL CONSEJO NACIONAL DE DROGAS.</t>
  </si>
  <si>
    <t>2.6.1.3.01</t>
  </si>
  <si>
    <t>B1500000012</t>
  </si>
  <si>
    <t>COMPRA DE ADORNOS NAVIDEÑOS PARA EL DESPACHO PRESIDENCIA, PASILLO Y LOBBY DE ESTE CONSEJO NACIONAL DE DROGAS Y CORPHOTEL.</t>
  </si>
  <si>
    <t>B1500039191</t>
  </si>
  <si>
    <t>SEGUROS RESERVAS, SA</t>
  </si>
  <si>
    <t>RENOVACIÓN DE PÓLIZA VEHÍCULOS NO. 2-2-502-0015296, PERÍODO DESDE  04/01/2023  HASTA  04/01/2024.</t>
  </si>
  <si>
    <t>2.2.6.2.01</t>
  </si>
  <si>
    <t>COMUNICACIÓN (AUTORIZ. DE PRESIDENCIA  NO. 0247/22</t>
  </si>
  <si>
    <t>VIÁTICOS  DEPTO. DEPREDEPORTE, PROV. MONSEÑOR NOUEL,  26/03/2022</t>
  </si>
  <si>
    <t>VIATICOS AL PERSONAL DESIGNADO POR DEPREDEPORTE QUE PARTICIPÓ EN EL DESARROLLO DE UN FESTIVAL RECREATIVO Y DEPORTIVO, EN COLABORACION CON LA ALCADIA DE SABANA DEL PUERTO Y EL MINISTERIO DE DEPORTE, EN LAS CANCHAS DE VOLEIBOL Y BALONCESTO EN LA PROVINCIA DE MONSEÑOR NOUEL, EN FECHA 26/03/2022.</t>
  </si>
  <si>
    <t>2.2.3.1.01</t>
  </si>
  <si>
    <t>COMUNICACIÓN (AUTORIZ. DE PRESIDENCIA  NO. 0207/22</t>
  </si>
  <si>
    <t>VIÁTICOS  DEPTO. DEPREDEPORTE, BONAO,  29/03/2022</t>
  </si>
  <si>
    <t>VIÁTICOS AL PERSONAL DESIGNADO POR DEPREDEPORTE QUE PARTICIPÓ EN EL DESARROLLO DE UN FESTIVAL RECREATIVO Y DEPORTIVO EN COLABORACION CON LA CASA DE ACOGIDA DE NIÑAS HUERFANAS, EN EL SECTOR PROLONGACION 12 DE JULIO EN EL MUNICIPIO DE BONAO, EN FECHA 29/03/2022.</t>
  </si>
  <si>
    <t>COMUNICACIÓN (AUTORIZ. DE PRESIDENCIA  NO. 0255/22</t>
  </si>
  <si>
    <t>VIÁTICOS  DEPTO. DEPREDEPORTE,MONTE  PLATA,  31/03/2022</t>
  </si>
  <si>
    <t>VIÁTICOS Y PEAJE AL PERSONAL DESIGNADO POR DEPREDEPORTE QUE PARTICIPO EN LA ENTREGA DEL CERTIFICADO CORRESPONDIENTE A LA CAPACITACION DEL ROL DEL DIRIGENTE DEPORTIVO, ENTRENADOR Y PROFESOR DE EDUCACION EN PREVENCION DE DROGAS, EN EL AYUNTAMIENTO DE LA PROVINCIA DE MONTE PLATA, EN FECHA 31/03/2022.</t>
  </si>
  <si>
    <t>2.2.3.1.01/2.2.4.4.01</t>
  </si>
  <si>
    <t>COMUNICACIÓN (AUTORIZ. DE PRESIDENCIA  NO. 0159/22</t>
  </si>
  <si>
    <t>VIÁTICOS  DEPTO. DEPREDEPORTE, JIMA BONAO, PROV. MONS. NOUEL,  10/03/2022</t>
  </si>
  <si>
    <t>VIÁTICOS AL PERSONAL DESIGNADO POR DEPREDEPORTE QUE PARTICIPO EN LA REUNION DE COORDINACION DE ACTIVIDADES DENTRO DEL PROGRAMA PROINSOVIDAS EN COLABORACION CON EL AYUNTAMIENTO DE SABANA DEL PUERTO BONAO, PROVINCIA MONSEÑOR NOUEL Y LA REALIZACION DE DOS SENSIBILIZACIONES CON LA LIGA DEPORTIVA DE JIMA, REALIZADAS EN EL ESTADIO MUNICIPAL DE JIMA, BONAO, EN FECHA 10/03/2022.</t>
  </si>
  <si>
    <t>COMUNICACIÓN (AUTORIZ. DE PRESIDENCIA  NO. 0209/22</t>
  </si>
  <si>
    <t>VIÁTICOS  DEPTO. DEPREDEPORTE, PUERTO PLATA,  08/04/2022</t>
  </si>
  <si>
    <t>VIÁTICOS Y PEAJE AL PERSONAL DESIGNADO POR DEPREDEPORTE PARA LA REALIZACION DEL TALLER DEL ROL DEL DIRIGENTE DEPORTIVO Y PROFESOR DE EDUCACION, EN COLABORACION CON LA DIRECCION PROVINCIAL DE PUERTO PLATA, EN FECHA 08/04/2022.</t>
  </si>
  <si>
    <t>COMUNICACIÓN (AUTORIZ.)DE PRESIDENCIA NO. 0226/22</t>
  </si>
  <si>
    <t>VIÁTICOS  REG. IV DEL CIBAO NORTE, STGO.,   17/03/2022</t>
  </si>
  <si>
    <t>VIATICOS AL PERSONAL DESIGANDO POR LA REGIONAL IV DEL CIBAO NORTE, SANTIAGO QUE IMPARTIO DOS CONVERSATORIOS CONSECUTIVOS A LOS ESTUDIANTES DEL NIVEL DE 6TO. GRADO DEL 2DO. NIVEL, EN EL LICEO LIBRADO EUGENIO BELLIARD DE LA PROVINCIA SAN IGNACIO DE SABANETA, SANTIAGO RODRIGUEZ, EN FECHA 17/03/2022.</t>
  </si>
  <si>
    <t>COMUNICACIÓN (AUTORIZ.)DE PRESIDENCIA NO. 0257/22</t>
  </si>
  <si>
    <t>VIÁTICOS  REG. IV DEL CIBAO NORTE, STGO.,   21/03/2022</t>
  </si>
  <si>
    <t>VIÁTICOS AL PERSONAL DESIGNADO POR LA REGIONAL IV DEL CIBAO NORTE, SANTIAGO QUE VIAJO A LA PROVINCIA DE PUERTO PLATA PARA COORDINAR REUNION DE ACTIVIDADES DE LA ZONA E IMPARTIO UN TALLER DE PREVENCION DIRIGIDO A FISCALES, AUTORIDADES, ENTRE OTROS, EN LA REFERIDA PROVINCIA, EN FECHA 21/03/2022.</t>
  </si>
  <si>
    <t>VIÁTICOS AL PERSONAL DESIGNADO POR DEPREDEPORTE QUE PARTICIPÓ EN EL DESARROLLO DE UN FESTIVAL RECREATIVO Y DEPORTIVO, EN COLABORACION CON LA ALCADIA DE SABANA DEL PUERTO Y EL MINISTERIO DE DEPORTE, EN LAS CANCHAS DE VOLEIBOL Y BALONCESTO EN LA PROVINCIA DE MONSEÑOR NOUEL, EN FECHA 26/03/2022.</t>
  </si>
  <si>
    <t>B1500345940</t>
  </si>
  <si>
    <t>REGISTRO DE FACT. NO. B1500332979  D/F 31/10/2022, POR SERVICIO DE ENERGÍA ELÉCTRICA  CAINNACSP, PERIODO  14/11/2022 - 12/12/2022</t>
  </si>
  <si>
    <t>B1500348964</t>
  </si>
  <si>
    <t>REGISTRO DE FACT. NO. B1500336017  D/F  31/10/2022, POR SERVICIO DE ENERGÍA ELÉCTRICA  REGIONAL(VII), ENRIQUILLO, BARAHONA,  CONTRATO NO. 7038853,  PERIODO  02/11/2022 - 02/12/2022</t>
  </si>
  <si>
    <t>CÁLCULO MAP NO.55575-2022</t>
  </si>
  <si>
    <t>FINETTA ALCIRA CASITLLO QUIÑONEZ</t>
  </si>
  <si>
    <t>CÁLCULO MAP NO.55582-2022</t>
  </si>
  <si>
    <t>JOSEFINA MEDINA</t>
  </si>
  <si>
    <t xml:space="preserve">PRESTACIONES LABORALES, CORRESPONDIENTES  A 5 AÑOS DE INDEMNIZACION, SEGUN ARTS.60, 98 Y ART. 138 DEL REGLAMENTO 523-09, Y 35 DIAS DE VACACIONES, SEGUN ARTS. 53,55, DE LA LEY 41-08 DEL 16/01/08 DE FUNCION PUBLICA. 03/2022,  </t>
  </si>
  <si>
    <t>2.1.1.5.03/ 2.1.1.5.04</t>
  </si>
  <si>
    <t>CÁLCULO MAP NO.55614-2022</t>
  </si>
  <si>
    <t>ULOGIO GONZALEZ UREÑA</t>
  </si>
  <si>
    <t>CÁLCULO MAP NO.55590-2022</t>
  </si>
  <si>
    <t xml:space="preserve">PRESTACIONES LABORALES, CORRESPONDIENTES  A 1 AÑO DE INDEMNIZACION, SEGUN ARTS.60, 98 Y ART. 138 DEL REGLAMENTO 523-09, Y 15 DIAS DE VACACIONES, SEGUN ARTS. 53,55, DE LA LEY 41-08 DEL 16/01/08 DE FUNCION PUBLICA. 03/2022,  </t>
  </si>
  <si>
    <t>COMUNICACIÓN (AUTORIZ. DE PRESIDENCIA  NO. 0876/22</t>
  </si>
  <si>
    <t>VIATICO DEPREI  MUNICIPIO CABRERA D/F 27/10/2022</t>
  </si>
  <si>
    <t>VIÁTICOS AL PERSONAL DESIGNADO POR DEPREI PARA LA REALIZACIÓN DE LA JORNADA PREVENTIVA "UN DIA CON EL CONSEJO",  EN EL MUNICIPIO DE CABRERA , EN FECHA 27/10/2022.</t>
  </si>
  <si>
    <t>YERKIN  AGUSTIN FUGUERE0</t>
  </si>
  <si>
    <t>CAROLIN ANNEIKA MATEO JIMÉNEZ</t>
  </si>
  <si>
    <t>B1500329053</t>
  </si>
  <si>
    <t>B1500000471</t>
  </si>
  <si>
    <t>SERVICIO DE ENERGÍA ELÉCTRICA REGIONAL IV DEL CIBAO NORTE SANTIAGO, PERÍODO  01/12/2022 - 01/01/2023.</t>
  </si>
  <si>
    <t>SERVICIO DE MANTENIMIENTO ÁREAS COMUNES, EDIFICIO DE LAS OFICINAS GUBERNAMENTALES , CORRESP. AL MES DE ENERO 2023.</t>
  </si>
  <si>
    <t>2.2.7.1.02</t>
  </si>
  <si>
    <t>GOBERNACION DEL EDIFICIO DE LAS OFICS.GUBS.</t>
  </si>
  <si>
    <t>B1500000204</t>
  </si>
  <si>
    <t>B1500000205</t>
  </si>
  <si>
    <t>ALQUILER LOCAL REGIONAL (III) DEL CIBAO NORESTE, SAN FRANCISCO DE MACORIS, CORRESPONDIENTE AL MES DE ENERO 2023.</t>
  </si>
  <si>
    <t>ALQUILER LOCAL DONDE SE ALOJA LA OFICINA DEL CONSEJO NACIONAL DE DROGAS EN LA  REGIONAL SUR, BARAHONA, UBICADO EN LA CALLE DUVERGÉ NO. 15 ,  CORRESPONDIENTE AL MES DE ENERO 2023.</t>
  </si>
  <si>
    <t>B1500000025</t>
  </si>
  <si>
    <t>ALQUILER LOCAL REGIONAL (III) DEL CIBAO NORESTE, SAN FRANCISCO DE MACORIS, CORRESPONDIENTE AL MES DE DICIEMBRE 2022.</t>
  </si>
  <si>
    <t>B1500024813</t>
  </si>
  <si>
    <t>SERVICIO DE AGUA Y ALCANTARILLADO SANTIAGO, CONTRATO NO. 01278773, PERIODO DEL  29/11/2022  AL  29/12/2022, CORRESPONDIENTE AL NUEVO LOCAL UBICADO EN LA URBANIZACION LA RINCONADA, RINCON LARGO</t>
  </si>
  <si>
    <t>INAPA</t>
  </si>
  <si>
    <t>B1500273962</t>
  </si>
  <si>
    <t>SERVICIO DE AGUA Y ALCANTARILLADO DE LA REG. (III) DEL CIBAO NORESTE  SAN FRANCISCO DE MACORÍS, DEL CONSEJO NACIONAL DE DROGAS, PERÍODO  01/12/2022 - 31/12/2022.</t>
  </si>
  <si>
    <t>B1500329205</t>
  </si>
  <si>
    <t>SERVICIO DE ENERGÍA ELÉCTRICA DE LA REGIONAL (III) DEL CIBAO NORESTE SAN FRANCISCO DE MACORÍS, PERÍODO  01/12/2022 - 01/01/2023</t>
  </si>
  <si>
    <t xml:space="preserve"> AL 31 DE ENERO 2023</t>
  </si>
  <si>
    <t>B1500004140</t>
  </si>
  <si>
    <t>SERVICIOS TELEFÓNICOS LÍNEAS FIJAS CORRESPONDIENTE AL MES DE ENERO 2023</t>
  </si>
  <si>
    <t>B1500000259</t>
  </si>
  <si>
    <t>SERVICIOS PROFESIONALES REALIZADOS EN ASISTENCIA TÉCNICA DEL SISTEMA INTEGRADO DE ADMINISTRACIÓN FINANCIERA (SIAF), CORRESP. AL MES DE ENERO 2023.</t>
  </si>
  <si>
    <t xml:space="preserve">Nota:   A   la   fecha   de  corte   de   esta   relación  de  cuentas   por   pagar  existen  órdenes  de  pagos    (libramientos   Y  cheques)    generadas   por   un   monto   de   RD$96,653.16   las   cuales   se   encuentran </t>
  </si>
  <si>
    <t>SERVICIOS TELEFÓNICOS FLOTAS CORRESPONDIENTE AL MES DE ENERO 2023.</t>
  </si>
  <si>
    <t>SERVICIOS TELEFÓNICOS LÍNEAS FIJAS CORRESPONDIENTE AL MES DE ENERO 20223</t>
  </si>
  <si>
    <t>CAMI CONSTRUCTORA, SRL</t>
  </si>
  <si>
    <t>ALQUILER LOCAL REGIONAL (II) VALDESIA, SAN CRISTOBAL, CORRESPONDIENTE AL MES DE ENERO 2023.</t>
  </si>
  <si>
    <t>E450000000689</t>
  </si>
  <si>
    <t>E450000002109</t>
  </si>
  <si>
    <t>NÓMINA  ADICIONAL PERSONAL TEMPORAL, CORRESPONDIENTE AL MES DE ENERO DEL AÑO 2023, MAS EL PATRONAL</t>
  </si>
  <si>
    <t>2.1.1.2.08/ 2.1.5.1.01/ 2.1.5.2.01/ 2.1.5.3.01</t>
  </si>
  <si>
    <t>30/6/2021 (varias)</t>
  </si>
  <si>
    <t>VARIOS BENEFICIARIOS</t>
  </si>
  <si>
    <t>SP 4929/ NOMINA No. 216</t>
  </si>
  <si>
    <t>CAASD</t>
  </si>
  <si>
    <t>B1500109472</t>
  </si>
  <si>
    <t>SERVICIO DE AGUA Y ALCANTARILLADO ENERO/2023</t>
  </si>
  <si>
    <t>B1500109482</t>
  </si>
  <si>
    <t>B1500109495</t>
  </si>
  <si>
    <t>RETENCIÓN DE IMPUESTOS  (ISR) A PERSONAL CONTRATADO TEMPORAL,  CORRESPONDIENTE A LOS MESES: DESDE  OCTUBRE-DICIEMBRE  2021  HASTA  ENERO, MARZO, ABRIL , JULIO Y  DICIEMBRE 2022</t>
  </si>
  <si>
    <t>RETENCIÓN INAVI-VIDA  A PERSONAL CONTRATADO TEMPORAL, CORRESPONDIENTE A LOS MESES DESDE  FEBRERO 2021 HASTA  DICIEMBRE 2022</t>
  </si>
  <si>
    <t xml:space="preserve">Fecha: 9 Febrero 2023 </t>
  </si>
  <si>
    <t>en  diversas  etapas  del  proceso  y   que  deben  permanecer en esta relación  hasta tanto  concluya el pago, es decir  que el monto de las  cuentas por pagar aun sin  procesar  ascienden a   RD$3,604,628.51</t>
  </si>
  <si>
    <t>( monto  deudas por cargas fijas y gastos corrientes sin libramientos ni orden de pago generados por la suma de RD$2,066,414.48)</t>
  </si>
  <si>
    <t xml:space="preserve">Fecha: 09 Febrero 2023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</si>
</sst>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 #,##0.00_-;_-* &quot;-&quot;??_-;_-@_-"/>
    <numFmt numFmtId="165" formatCode="dd/mm/yyyy;@"/>
  </numFmts>
  <fonts count="56" x14ac:knownFonts="1">
    <font>
      <sz val="11"/>
      <color theme="1"/>
      <name val="Calibri"/>
      <family val="2"/>
      <scheme val="minor"/>
    </font>
    <font>
      <sz val="11"/>
      <color theme="1"/>
      <name val="Calibri"/>
      <family val="2"/>
      <scheme val="minor"/>
    </font>
    <font>
      <b/>
      <sz val="11"/>
      <color theme="1"/>
      <name val="Calibri"/>
      <family val="2"/>
      <scheme val="minor"/>
    </font>
    <font>
      <b/>
      <sz val="11"/>
      <color indexed="8"/>
      <name val="Arial Black"/>
      <family val="2"/>
    </font>
    <font>
      <b/>
      <sz val="10"/>
      <color indexed="8"/>
      <name val="Calibri"/>
      <family val="2"/>
    </font>
    <font>
      <b/>
      <sz val="8"/>
      <color indexed="8"/>
      <name val="Calibri"/>
      <family val="2"/>
    </font>
    <font>
      <sz val="8"/>
      <color theme="1"/>
      <name val="Calibri"/>
      <family val="2"/>
      <scheme val="minor"/>
    </font>
    <font>
      <sz val="8"/>
      <color indexed="8"/>
      <name val="Calibri"/>
      <family val="2"/>
    </font>
    <font>
      <sz val="8"/>
      <color indexed="8"/>
      <name val="Calibri"/>
      <family val="2"/>
      <scheme val="minor"/>
    </font>
    <font>
      <sz val="11"/>
      <color indexed="8"/>
      <name val="Calibri"/>
      <family val="2"/>
    </font>
    <font>
      <sz val="8"/>
      <name val="Calibri"/>
      <family val="2"/>
    </font>
    <font>
      <sz val="8"/>
      <name val="Calibri"/>
      <family val="2"/>
      <scheme val="minor"/>
    </font>
    <font>
      <sz val="10"/>
      <color indexed="8"/>
      <name val="Calibri"/>
      <family val="2"/>
    </font>
    <font>
      <b/>
      <sz val="9"/>
      <color theme="1"/>
      <name val="Calibri"/>
      <family val="2"/>
      <scheme val="minor"/>
    </font>
    <font>
      <sz val="9"/>
      <color theme="1"/>
      <name val="Calibri"/>
      <family val="2"/>
      <scheme val="minor"/>
    </font>
    <font>
      <sz val="9"/>
      <color rgb="FF7030A0"/>
      <name val="Calibri"/>
      <family val="2"/>
      <scheme val="minor"/>
    </font>
    <font>
      <sz val="9"/>
      <name val="Calibri"/>
      <family val="2"/>
      <scheme val="minor"/>
    </font>
    <font>
      <b/>
      <sz val="9"/>
      <color indexed="8"/>
      <name val="Calibri"/>
      <family val="2"/>
    </font>
    <font>
      <sz val="9"/>
      <color rgb="FFFF0000"/>
      <name val="Calibri"/>
      <family val="2"/>
      <scheme val="minor"/>
    </font>
    <font>
      <b/>
      <sz val="10"/>
      <color theme="1"/>
      <name val="Calibri"/>
      <family val="2"/>
      <scheme val="minor"/>
    </font>
    <font>
      <b/>
      <sz val="9"/>
      <color rgb="FF0000FF"/>
      <name val="Calibri"/>
      <family val="2"/>
      <scheme val="minor"/>
    </font>
    <font>
      <b/>
      <sz val="12"/>
      <color indexed="8"/>
      <name val="Arial"/>
      <family val="2"/>
    </font>
    <font>
      <b/>
      <sz val="24"/>
      <color theme="1"/>
      <name val="Edwardian Script ITC"/>
      <family val="4"/>
    </font>
    <font>
      <b/>
      <sz val="12"/>
      <color theme="1"/>
      <name val="Calibri"/>
      <family val="2"/>
      <scheme val="minor"/>
    </font>
    <font>
      <b/>
      <sz val="11"/>
      <color rgb="FFFF0000"/>
      <name val="Calibri"/>
      <family val="2"/>
      <scheme val="minor"/>
    </font>
    <font>
      <b/>
      <sz val="11"/>
      <color rgb="FF7030A0"/>
      <name val="Calibri"/>
      <family val="2"/>
      <scheme val="minor"/>
    </font>
    <font>
      <b/>
      <sz val="6"/>
      <color rgb="FF002060"/>
      <name val="Calibri"/>
      <family val="2"/>
      <scheme val="minor"/>
    </font>
    <font>
      <b/>
      <sz val="26"/>
      <color rgb="FFFF0000"/>
      <name val="Calibri"/>
      <family val="2"/>
      <scheme val="minor"/>
    </font>
    <font>
      <b/>
      <sz val="20"/>
      <color rgb="FF002060"/>
      <name val="Calibri"/>
      <family val="2"/>
      <scheme val="minor"/>
    </font>
    <font>
      <b/>
      <sz val="6"/>
      <name val="Calibri"/>
      <family val="2"/>
      <scheme val="minor"/>
    </font>
    <font>
      <sz val="8"/>
      <color theme="1"/>
      <name val="Calibri"/>
      <family val="2"/>
    </font>
    <font>
      <b/>
      <sz val="7"/>
      <color rgb="FFF43A47"/>
      <name val="Calibri"/>
      <family val="2"/>
      <scheme val="minor"/>
    </font>
    <font>
      <sz val="8"/>
      <color rgb="FFFF0000"/>
      <name val="Calibri"/>
      <family val="2"/>
      <scheme val="minor"/>
    </font>
    <font>
      <b/>
      <sz val="7"/>
      <color rgb="FF1207F7"/>
      <name val="Calibri"/>
      <family val="2"/>
      <scheme val="minor"/>
    </font>
    <font>
      <b/>
      <sz val="7"/>
      <color rgb="FFFF0000"/>
      <name val="Calibri"/>
      <family val="2"/>
      <scheme val="minor"/>
    </font>
    <font>
      <b/>
      <sz val="8"/>
      <name val="Calibri"/>
      <family val="2"/>
    </font>
    <font>
      <b/>
      <sz val="18"/>
      <color theme="1"/>
      <name val="Calibri"/>
      <family val="2"/>
      <scheme val="minor"/>
    </font>
    <font>
      <b/>
      <sz val="12"/>
      <color rgb="FFFF0000"/>
      <name val="Calibri"/>
      <family val="2"/>
      <scheme val="minor"/>
    </font>
    <font>
      <b/>
      <sz val="12"/>
      <color theme="4" tint="-0.499984740745262"/>
      <name val="Calibri"/>
      <family val="2"/>
      <scheme val="minor"/>
    </font>
    <font>
      <b/>
      <sz val="7"/>
      <color theme="7" tint="-0.499984740745262"/>
      <name val="Calibri"/>
      <family val="2"/>
      <scheme val="minor"/>
    </font>
    <font>
      <b/>
      <sz val="11"/>
      <color rgb="FF7030A0"/>
      <name val="Arial Black"/>
      <family val="2"/>
    </font>
    <font>
      <b/>
      <sz val="7"/>
      <color rgb="FFFF66FF"/>
      <name val="Calibri"/>
      <family val="2"/>
      <scheme val="minor"/>
    </font>
    <font>
      <b/>
      <sz val="16"/>
      <color rgb="FF0000FF"/>
      <name val="Calibri"/>
      <family val="2"/>
      <scheme val="minor"/>
    </font>
    <font>
      <sz val="8"/>
      <color rgb="FF1207F7"/>
      <name val="Calibri"/>
      <family val="2"/>
    </font>
    <font>
      <sz val="8"/>
      <color rgb="FF0000FF"/>
      <name val="Calibri"/>
      <family val="2"/>
    </font>
    <font>
      <b/>
      <sz val="20"/>
      <color rgb="FF1207F7"/>
      <name val="Calibri"/>
      <family val="2"/>
      <scheme val="minor"/>
    </font>
    <font>
      <b/>
      <sz val="7"/>
      <color theme="0" tint="-0.499984740745262"/>
      <name val="Arial Black"/>
      <family val="2"/>
    </font>
    <font>
      <b/>
      <sz val="7"/>
      <color theme="9" tint="-0.499984740745262"/>
      <name val="Arial Black"/>
      <family val="2"/>
    </font>
    <font>
      <b/>
      <sz val="7"/>
      <color rgb="FF7030A0"/>
      <name val="Arial Black"/>
      <family val="2"/>
    </font>
    <font>
      <b/>
      <sz val="7"/>
      <color rgb="FF0070C0"/>
      <name val="Arial Black"/>
      <family val="2"/>
    </font>
    <font>
      <b/>
      <sz val="7"/>
      <color theme="7" tint="-0.499984740745262"/>
      <name val="Arial Black"/>
      <family val="2"/>
    </font>
    <font>
      <b/>
      <sz val="16"/>
      <color rgb="FF00B050"/>
      <name val="Calibri"/>
      <family val="2"/>
      <scheme val="minor"/>
    </font>
    <font>
      <b/>
      <sz val="14"/>
      <color rgb="FF00B050"/>
      <name val="Calibri"/>
      <family val="2"/>
      <scheme val="minor"/>
    </font>
    <font>
      <b/>
      <sz val="11"/>
      <color rgb="FF00B050"/>
      <name val="Calibri"/>
      <family val="2"/>
      <scheme val="minor"/>
    </font>
    <font>
      <b/>
      <sz val="7"/>
      <color theme="5" tint="-0.499984740745262"/>
      <name val="Arial Black"/>
      <family val="2"/>
    </font>
    <font>
      <b/>
      <sz val="14"/>
      <color rgb="FF7030A0"/>
      <name val="Arial Black"/>
      <family val="2"/>
    </font>
  </fonts>
  <fills count="7">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0"/>
        <bgColor indexed="64"/>
      </patternFill>
    </fill>
    <fill>
      <patternFill patternType="solid">
        <fgColor theme="7" tint="0.59999389629810485"/>
        <bgColor indexed="64"/>
      </patternFill>
    </fill>
    <fill>
      <patternFill patternType="solid">
        <fgColor rgb="FFADEEF1"/>
        <bgColor indexed="64"/>
      </patternFill>
    </fill>
  </fills>
  <borders count="47">
    <border>
      <left/>
      <right/>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double">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thin">
        <color indexed="64"/>
      </left>
      <right style="medium">
        <color indexed="64"/>
      </right>
      <top/>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double">
        <color indexed="64"/>
      </bottom>
      <diagonal/>
    </border>
  </borders>
  <cellStyleXfs count="3">
    <xf numFmtId="0" fontId="0" fillId="0" borderId="0"/>
    <xf numFmtId="164" fontId="1" fillId="0" borderId="0" applyFont="0" applyFill="0" applyBorder="0" applyAlignment="0" applyProtection="0"/>
    <xf numFmtId="0" fontId="9" fillId="0" borderId="0" applyFont="0" applyFill="0" applyBorder="0" applyAlignment="0" applyProtection="0"/>
  </cellStyleXfs>
  <cellXfs count="217">
    <xf numFmtId="0" fontId="0" fillId="0" borderId="0" xfId="0"/>
    <xf numFmtId="0" fontId="0" fillId="4" borderId="0" xfId="0" applyFill="1"/>
    <xf numFmtId="164" fontId="2" fillId="4" borderId="0" xfId="1" applyFont="1" applyFill="1" applyBorder="1" applyAlignment="1"/>
    <xf numFmtId="0" fontId="2" fillId="0" borderId="0" xfId="0" applyFont="1"/>
    <xf numFmtId="0" fontId="2" fillId="0" borderId="0" xfId="0" applyFont="1" applyAlignment="1">
      <alignment horizontal="left"/>
    </xf>
    <xf numFmtId="4" fontId="2" fillId="4" borderId="0" xfId="0" applyNumberFormat="1" applyFont="1" applyFill="1"/>
    <xf numFmtId="4" fontId="0" fillId="4" borderId="0" xfId="0" applyNumberFormat="1" applyFill="1"/>
    <xf numFmtId="0" fontId="13" fillId="0" borderId="0" xfId="0" applyFont="1"/>
    <xf numFmtId="0" fontId="14" fillId="0" borderId="0" xfId="0" applyFont="1"/>
    <xf numFmtId="0" fontId="13" fillId="4" borderId="0" xfId="0" applyFont="1" applyFill="1"/>
    <xf numFmtId="0" fontId="15" fillId="0" borderId="0" xfId="0" applyFont="1"/>
    <xf numFmtId="0" fontId="14" fillId="4" borderId="0" xfId="0" applyFont="1" applyFill="1"/>
    <xf numFmtId="0" fontId="20" fillId="4" borderId="0" xfId="0" applyFont="1" applyFill="1" applyAlignment="1">
      <alignment horizontal="right" vertical="center"/>
    </xf>
    <xf numFmtId="0" fontId="24" fillId="4" borderId="0" xfId="0" applyFont="1" applyFill="1"/>
    <xf numFmtId="0" fontId="25" fillId="4" borderId="0" xfId="0" applyFont="1" applyFill="1"/>
    <xf numFmtId="0" fontId="12" fillId="3" borderId="15" xfId="0" applyFont="1" applyFill="1" applyBorder="1" applyAlignment="1">
      <alignment vertical="center"/>
    </xf>
    <xf numFmtId="0" fontId="12" fillId="3" borderId="14" xfId="0" applyFont="1" applyFill="1" applyBorder="1" applyAlignment="1">
      <alignment horizontal="left" vertical="center"/>
    </xf>
    <xf numFmtId="0" fontId="12" fillId="3" borderId="14" xfId="0" applyFont="1" applyFill="1" applyBorder="1" applyAlignment="1">
      <alignment vertical="center"/>
    </xf>
    <xf numFmtId="4" fontId="17" fillId="3" borderId="14" xfId="2" applyNumberFormat="1" applyFont="1" applyFill="1" applyBorder="1" applyAlignment="1">
      <alignment horizontal="right" vertical="center"/>
    </xf>
    <xf numFmtId="164" fontId="2" fillId="2" borderId="9" xfId="1" applyFont="1" applyFill="1" applyBorder="1" applyAlignment="1">
      <alignment vertical="center"/>
    </xf>
    <xf numFmtId="4" fontId="17" fillId="4" borderId="0" xfId="2" applyNumberFormat="1" applyFont="1" applyFill="1" applyBorder="1" applyAlignment="1">
      <alignment horizontal="right" vertical="center"/>
    </xf>
    <xf numFmtId="164" fontId="2" fillId="4" borderId="0" xfId="1" applyFont="1" applyFill="1" applyBorder="1" applyAlignment="1">
      <alignment vertical="center"/>
    </xf>
    <xf numFmtId="164" fontId="27" fillId="4" borderId="0" xfId="1" applyFont="1" applyFill="1" applyBorder="1" applyAlignment="1"/>
    <xf numFmtId="0" fontId="10" fillId="4" borderId="6" xfId="0" applyFont="1" applyFill="1" applyBorder="1" applyAlignment="1">
      <alignment horizontal="left" vertical="center"/>
    </xf>
    <xf numFmtId="0" fontId="11" fillId="4" borderId="6" xfId="0" applyFont="1" applyFill="1" applyBorder="1" applyAlignment="1">
      <alignment horizontal="center" vertical="center"/>
    </xf>
    <xf numFmtId="165" fontId="8" fillId="3" borderId="23" xfId="0" applyNumberFormat="1" applyFont="1" applyFill="1" applyBorder="1" applyAlignment="1">
      <alignment horizontal="left"/>
    </xf>
    <xf numFmtId="0" fontId="11" fillId="3" borderId="24" xfId="0" applyFont="1" applyFill="1" applyBorder="1" applyAlignment="1">
      <alignment horizontal="left"/>
    </xf>
    <xf numFmtId="0" fontId="7" fillId="3" borderId="24" xfId="0" applyFont="1" applyFill="1" applyBorder="1" applyAlignment="1">
      <alignment horizontal="left"/>
    </xf>
    <xf numFmtId="0" fontId="10" fillId="3" borderId="24" xfId="0" applyFont="1" applyFill="1" applyBorder="1" applyAlignment="1">
      <alignment wrapText="1"/>
    </xf>
    <xf numFmtId="0" fontId="6" fillId="3" borderId="24" xfId="0" applyFont="1" applyFill="1" applyBorder="1" applyAlignment="1">
      <alignment horizontal="center"/>
    </xf>
    <xf numFmtId="4" fontId="17" fillId="3" borderId="24" xfId="2" applyNumberFormat="1" applyFont="1" applyFill="1" applyBorder="1" applyAlignment="1">
      <alignment horizontal="right" vertical="center"/>
    </xf>
    <xf numFmtId="0" fontId="7" fillId="4" borderId="4" xfId="0" applyFont="1" applyFill="1" applyBorder="1" applyAlignment="1">
      <alignment horizontal="left" vertical="center"/>
    </xf>
    <xf numFmtId="164" fontId="0" fillId="4" borderId="0" xfId="1" applyFont="1" applyFill="1"/>
    <xf numFmtId="0" fontId="10" fillId="4" borderId="4" xfId="0" applyFont="1" applyFill="1" applyBorder="1" applyAlignment="1">
      <alignment vertical="center" wrapText="1"/>
    </xf>
    <xf numFmtId="165" fontId="8" fillId="4" borderId="26" xfId="0" applyNumberFormat="1" applyFont="1" applyFill="1" applyBorder="1" applyAlignment="1">
      <alignment horizontal="left" vertical="center"/>
    </xf>
    <xf numFmtId="165" fontId="11" fillId="4" borderId="6" xfId="0" applyNumberFormat="1" applyFont="1" applyFill="1" applyBorder="1" applyAlignment="1">
      <alignment horizontal="left" vertical="center"/>
    </xf>
    <xf numFmtId="0" fontId="11" fillId="4" borderId="6" xfId="0" applyFont="1" applyFill="1" applyBorder="1" applyAlignment="1">
      <alignment vertical="center"/>
    </xf>
    <xf numFmtId="0" fontId="10" fillId="4" borderId="6" xfId="0" applyFont="1" applyFill="1" applyBorder="1" applyAlignment="1">
      <alignment horizontal="left" vertical="center" wrapText="1"/>
    </xf>
    <xf numFmtId="0" fontId="6" fillId="4" borderId="0" xfId="0" applyFont="1" applyFill="1" applyAlignment="1">
      <alignment horizontal="center" vertical="center" wrapText="1"/>
    </xf>
    <xf numFmtId="164" fontId="10" fillId="4" borderId="6" xfId="1" applyFont="1" applyFill="1" applyBorder="1" applyAlignment="1">
      <alignment horizontal="right" vertical="center"/>
    </xf>
    <xf numFmtId="164" fontId="11" fillId="4" borderId="6" xfId="1" applyFont="1" applyFill="1" applyBorder="1" applyAlignment="1">
      <alignment horizontal="left" vertical="center" wrapText="1"/>
    </xf>
    <xf numFmtId="164" fontId="6" fillId="4" borderId="0" xfId="1" applyFont="1" applyFill="1" applyAlignment="1">
      <alignment horizontal="center" vertical="center" wrapText="1"/>
    </xf>
    <xf numFmtId="164" fontId="24" fillId="4" borderId="0" xfId="1" applyFont="1" applyFill="1" applyAlignment="1">
      <alignment horizontal="left" vertical="center"/>
    </xf>
    <xf numFmtId="0" fontId="10" fillId="4" borderId="11" xfId="0" applyFont="1" applyFill="1" applyBorder="1" applyAlignment="1">
      <alignment vertical="center" wrapText="1"/>
    </xf>
    <xf numFmtId="0" fontId="10" fillId="4" borderId="6" xfId="0" applyFont="1" applyFill="1" applyBorder="1" applyAlignment="1">
      <alignment vertical="center" wrapText="1"/>
    </xf>
    <xf numFmtId="0" fontId="6" fillId="4" borderId="0" xfId="0" applyFont="1" applyFill="1"/>
    <xf numFmtId="4" fontId="10" fillId="4" borderId="12" xfId="0" applyNumberFormat="1" applyFont="1" applyFill="1" applyBorder="1" applyAlignment="1">
      <alignment horizontal="right" vertical="center"/>
    </xf>
    <xf numFmtId="4" fontId="10" fillId="4" borderId="5" xfId="0" applyNumberFormat="1" applyFont="1" applyFill="1" applyBorder="1" applyAlignment="1">
      <alignment horizontal="right" vertical="center"/>
    </xf>
    <xf numFmtId="164" fontId="10" fillId="4" borderId="7" xfId="1" applyFont="1" applyFill="1" applyBorder="1" applyAlignment="1">
      <alignment horizontal="right" vertical="center"/>
    </xf>
    <xf numFmtId="4" fontId="17" fillId="3" borderId="16" xfId="2" applyNumberFormat="1" applyFont="1" applyFill="1" applyBorder="1" applyAlignment="1">
      <alignment horizontal="right" vertical="center"/>
    </xf>
    <xf numFmtId="0" fontId="11" fillId="4" borderId="18" xfId="0" applyFont="1" applyFill="1" applyBorder="1" applyAlignment="1">
      <alignment horizontal="left" vertical="center"/>
    </xf>
    <xf numFmtId="0" fontId="7" fillId="4" borderId="11" xfId="0" applyFont="1" applyFill="1" applyBorder="1" applyAlignment="1">
      <alignment horizontal="left" vertical="center"/>
    </xf>
    <xf numFmtId="4" fontId="10" fillId="4" borderId="29" xfId="0" applyNumberFormat="1" applyFont="1" applyFill="1" applyBorder="1" applyAlignment="1">
      <alignment horizontal="right" vertical="center"/>
    </xf>
    <xf numFmtId="165" fontId="8" fillId="4" borderId="4" xfId="0" applyNumberFormat="1" applyFont="1" applyFill="1" applyBorder="1" applyAlignment="1">
      <alignment horizontal="left" vertical="center"/>
    </xf>
    <xf numFmtId="4" fontId="10" fillId="4" borderId="10" xfId="0" applyNumberFormat="1" applyFont="1" applyFill="1" applyBorder="1" applyAlignment="1">
      <alignment horizontal="right" vertical="center"/>
    </xf>
    <xf numFmtId="164" fontId="7" fillId="4" borderId="4" xfId="1" applyFont="1" applyFill="1" applyBorder="1" applyAlignment="1">
      <alignment horizontal="center" vertical="center"/>
    </xf>
    <xf numFmtId="164" fontId="7" fillId="4" borderId="8" xfId="1" applyFont="1" applyFill="1" applyBorder="1" applyAlignment="1">
      <alignment horizontal="center" vertical="center"/>
    </xf>
    <xf numFmtId="4" fontId="35" fillId="3" borderId="24" xfId="0" applyNumberFormat="1" applyFont="1" applyFill="1" applyBorder="1" applyAlignment="1">
      <alignment horizontal="right" vertical="center"/>
    </xf>
    <xf numFmtId="164" fontId="5" fillId="3" borderId="25" xfId="1" applyFont="1" applyFill="1" applyBorder="1" applyAlignment="1">
      <alignment horizontal="center" vertical="center"/>
    </xf>
    <xf numFmtId="164" fontId="30" fillId="4" borderId="6" xfId="1" applyFont="1" applyFill="1" applyBorder="1" applyAlignment="1">
      <alignment horizontal="right" vertical="center"/>
    </xf>
    <xf numFmtId="165" fontId="7" fillId="4" borderId="10" xfId="0" applyNumberFormat="1" applyFont="1" applyFill="1" applyBorder="1" applyAlignment="1">
      <alignment horizontal="center" vertical="center"/>
    </xf>
    <xf numFmtId="165" fontId="7" fillId="4" borderId="12" xfId="0" applyNumberFormat="1" applyFont="1" applyFill="1" applyBorder="1" applyAlignment="1">
      <alignment horizontal="center" vertical="center"/>
    </xf>
    <xf numFmtId="165" fontId="7" fillId="3" borderId="24" xfId="0" applyNumberFormat="1" applyFont="1" applyFill="1" applyBorder="1" applyAlignment="1">
      <alignment horizontal="center"/>
    </xf>
    <xf numFmtId="164" fontId="2" fillId="4" borderId="0" xfId="1" applyFont="1" applyFill="1" applyBorder="1" applyAlignment="1">
      <alignment horizontal="center"/>
    </xf>
    <xf numFmtId="164" fontId="19" fillId="4" borderId="0" xfId="1" applyFont="1" applyFill="1" applyBorder="1" applyAlignment="1">
      <alignment horizontal="center" vertical="center" wrapText="1"/>
    </xf>
    <xf numFmtId="164" fontId="2" fillId="5" borderId="9" xfId="1" applyFont="1" applyFill="1" applyBorder="1" applyAlignment="1">
      <alignment vertical="center"/>
    </xf>
    <xf numFmtId="164" fontId="2" fillId="6" borderId="9" xfId="1" applyFont="1" applyFill="1" applyBorder="1" applyAlignment="1">
      <alignment vertical="center"/>
    </xf>
    <xf numFmtId="165" fontId="8" fillId="4" borderId="17" xfId="0" applyNumberFormat="1" applyFont="1" applyFill="1" applyBorder="1" applyAlignment="1">
      <alignment horizontal="left" vertical="center"/>
    </xf>
    <xf numFmtId="164" fontId="6" fillId="4" borderId="18" xfId="1" applyFont="1" applyFill="1" applyBorder="1" applyAlignment="1">
      <alignment horizontal="left" vertical="center" wrapText="1"/>
    </xf>
    <xf numFmtId="165" fontId="8" fillId="4" borderId="28" xfId="0" applyNumberFormat="1" applyFont="1" applyFill="1" applyBorder="1" applyAlignment="1">
      <alignment horizontal="left" vertical="center"/>
    </xf>
    <xf numFmtId="164" fontId="30" fillId="4" borderId="8" xfId="1" applyFont="1" applyFill="1" applyBorder="1" applyAlignment="1">
      <alignment horizontal="right" vertical="center"/>
    </xf>
    <xf numFmtId="0" fontId="22" fillId="0" borderId="0" xfId="0" applyFont="1"/>
    <xf numFmtId="0" fontId="29" fillId="4" borderId="0" xfId="0" applyFont="1" applyFill="1" applyAlignment="1">
      <alignment horizontal="left" vertical="center" wrapText="1"/>
    </xf>
    <xf numFmtId="0" fontId="33" fillId="4" borderId="0" xfId="0" applyFont="1" applyFill="1" applyAlignment="1">
      <alignment horizontal="left" vertical="center" wrapText="1"/>
    </xf>
    <xf numFmtId="0" fontId="31" fillId="4" borderId="0" xfId="0" applyFont="1" applyFill="1" applyAlignment="1">
      <alignment horizontal="left" vertical="center" wrapText="1"/>
    </xf>
    <xf numFmtId="0" fontId="34" fillId="4" borderId="0" xfId="0" applyFont="1" applyFill="1" applyAlignment="1">
      <alignment horizontal="left" vertical="top" wrapText="1"/>
    </xf>
    <xf numFmtId="0" fontId="26" fillId="4" borderId="0" xfId="0" applyFont="1" applyFill="1" applyAlignment="1">
      <alignment horizontal="left" vertical="center" wrapText="1"/>
    </xf>
    <xf numFmtId="0" fontId="28" fillId="0" borderId="0" xfId="0" applyFont="1"/>
    <xf numFmtId="0" fontId="16" fillId="4" borderId="0" xfId="0" applyFont="1" applyFill="1"/>
    <xf numFmtId="0" fontId="18" fillId="4" borderId="0" xfId="0" applyFont="1" applyFill="1"/>
    <xf numFmtId="0" fontId="16" fillId="0" borderId="0" xfId="0" applyFont="1"/>
    <xf numFmtId="0" fontId="18" fillId="0" borderId="0" xfId="0" applyFont="1"/>
    <xf numFmtId="0" fontId="12" fillId="4" borderId="0" xfId="0" applyFont="1" applyFill="1" applyAlignment="1">
      <alignment vertical="center"/>
    </xf>
    <xf numFmtId="0" fontId="12" fillId="4" borderId="0" xfId="0" applyFont="1" applyFill="1" applyAlignment="1">
      <alignment horizontal="left" vertical="center"/>
    </xf>
    <xf numFmtId="0" fontId="3" fillId="4" borderId="0" xfId="0" applyFont="1" applyFill="1" applyAlignment="1">
      <alignment vertical="center"/>
    </xf>
    <xf numFmtId="0" fontId="21" fillId="4" borderId="0" xfId="0" applyFont="1" applyFill="1" applyAlignment="1">
      <alignment vertical="center"/>
    </xf>
    <xf numFmtId="0" fontId="38" fillId="0" borderId="0" xfId="0" applyFont="1" applyAlignment="1">
      <alignment horizontal="center" vertical="center"/>
    </xf>
    <xf numFmtId="0" fontId="32" fillId="4" borderId="0" xfId="0" applyFont="1" applyFill="1" applyAlignment="1">
      <alignment vertical="center" wrapText="1"/>
    </xf>
    <xf numFmtId="164" fontId="11" fillId="4" borderId="6" xfId="1" applyFont="1" applyFill="1" applyBorder="1" applyAlignment="1">
      <alignment horizontal="center" vertical="center" wrapText="1"/>
    </xf>
    <xf numFmtId="164" fontId="30" fillId="4" borderId="7" xfId="1" applyFont="1" applyFill="1" applyBorder="1" applyAlignment="1">
      <alignment horizontal="right" vertical="center"/>
    </xf>
    <xf numFmtId="0" fontId="11" fillId="4" borderId="18" xfId="0" applyFont="1" applyFill="1" applyBorder="1" applyAlignment="1">
      <alignment horizontal="center" vertical="center"/>
    </xf>
    <xf numFmtId="0" fontId="6" fillId="4" borderId="18" xfId="0" applyFont="1" applyFill="1" applyBorder="1" applyAlignment="1">
      <alignment horizontal="center" vertical="center"/>
    </xf>
    <xf numFmtId="164" fontId="6" fillId="4" borderId="6" xfId="1" applyFont="1" applyFill="1" applyBorder="1" applyAlignment="1">
      <alignment horizontal="left" vertical="center" wrapText="1"/>
    </xf>
    <xf numFmtId="0" fontId="6" fillId="4" borderId="6" xfId="0" applyFont="1" applyFill="1" applyBorder="1" applyAlignment="1">
      <alignment vertical="center"/>
    </xf>
    <xf numFmtId="0" fontId="34" fillId="4" borderId="0" xfId="0" applyFont="1" applyFill="1" applyAlignment="1">
      <alignment horizontal="left" vertical="center" wrapText="1"/>
    </xf>
    <xf numFmtId="0" fontId="3" fillId="4" borderId="0" xfId="0" applyFont="1" applyFill="1" applyAlignment="1">
      <alignment horizontal="center" vertical="center"/>
    </xf>
    <xf numFmtId="0" fontId="21" fillId="4" borderId="0" xfId="0" applyFont="1" applyFill="1" applyAlignment="1">
      <alignment horizontal="center" vertical="center"/>
    </xf>
    <xf numFmtId="0" fontId="39" fillId="0" borderId="0" xfId="0" applyFont="1" applyAlignment="1">
      <alignment horizontal="left" vertical="center" wrapText="1"/>
    </xf>
    <xf numFmtId="164" fontId="40" fillId="4" borderId="0" xfId="1" applyFont="1" applyFill="1" applyAlignment="1">
      <alignment horizontal="left" vertical="center"/>
    </xf>
    <xf numFmtId="165" fontId="8" fillId="4" borderId="19" xfId="0" applyNumberFormat="1" applyFont="1" applyFill="1" applyBorder="1" applyAlignment="1">
      <alignment horizontal="left" vertical="center"/>
    </xf>
    <xf numFmtId="164" fontId="6" fillId="4" borderId="6" xfId="1" applyFont="1" applyFill="1" applyBorder="1" applyAlignment="1">
      <alignment horizontal="center" vertical="center" wrapText="1"/>
    </xf>
    <xf numFmtId="0" fontId="6" fillId="4" borderId="11" xfId="0" applyFont="1" applyFill="1" applyBorder="1" applyAlignment="1">
      <alignment horizontal="center" vertical="center"/>
    </xf>
    <xf numFmtId="0" fontId="6" fillId="4" borderId="4" xfId="0" applyFont="1" applyFill="1" applyBorder="1" applyAlignment="1">
      <alignment horizontal="center" vertical="center"/>
    </xf>
    <xf numFmtId="0" fontId="41" fillId="0" borderId="0" xfId="0" applyFont="1" applyAlignment="1">
      <alignment horizontal="left" vertical="center" wrapText="1"/>
    </xf>
    <xf numFmtId="0" fontId="32" fillId="4" borderId="0" xfId="0" applyFont="1" applyFill="1" applyAlignment="1">
      <alignment horizontal="center" vertical="center" wrapText="1"/>
    </xf>
    <xf numFmtId="0" fontId="34" fillId="4" borderId="0" xfId="0" applyFont="1" applyFill="1" applyAlignment="1">
      <alignment vertical="center" wrapText="1"/>
    </xf>
    <xf numFmtId="0" fontId="7" fillId="4" borderId="6" xfId="0" applyFont="1" applyFill="1" applyBorder="1" applyAlignment="1">
      <alignment vertical="center" wrapText="1"/>
    </xf>
    <xf numFmtId="0" fontId="30" fillId="4" borderId="6" xfId="0" applyFont="1" applyFill="1" applyBorder="1" applyAlignment="1">
      <alignment vertical="center"/>
    </xf>
    <xf numFmtId="0" fontId="30" fillId="4" borderId="6" xfId="0" applyFont="1" applyFill="1" applyBorder="1" applyAlignment="1">
      <alignment vertical="center" wrapText="1"/>
    </xf>
    <xf numFmtId="0" fontId="30" fillId="4" borderId="6" xfId="0" applyFont="1" applyFill="1" applyBorder="1" applyAlignment="1">
      <alignment horizontal="left" vertical="center" wrapText="1"/>
    </xf>
    <xf numFmtId="0" fontId="6" fillId="4" borderId="6" xfId="0" applyFont="1" applyFill="1" applyBorder="1" applyAlignment="1">
      <alignment vertical="center" wrapText="1"/>
    </xf>
    <xf numFmtId="164" fontId="10" fillId="4" borderId="5" xfId="1" applyFont="1" applyFill="1" applyBorder="1" applyAlignment="1">
      <alignment horizontal="right" vertical="center"/>
    </xf>
    <xf numFmtId="165" fontId="8" fillId="4" borderId="22" xfId="0" applyNumberFormat="1" applyFont="1" applyFill="1" applyBorder="1" applyAlignment="1">
      <alignment horizontal="left" vertical="center"/>
    </xf>
    <xf numFmtId="165" fontId="7" fillId="4" borderId="27" xfId="0" applyNumberFormat="1" applyFont="1" applyFill="1" applyBorder="1" applyAlignment="1">
      <alignment horizontal="center" vertical="center"/>
    </xf>
    <xf numFmtId="165" fontId="6" fillId="4" borderId="19" xfId="0" applyNumberFormat="1" applyFont="1" applyFill="1" applyBorder="1" applyAlignment="1">
      <alignment horizontal="left" vertical="center"/>
    </xf>
    <xf numFmtId="164" fontId="11" fillId="4" borderId="18" xfId="1" applyFont="1" applyFill="1" applyBorder="1" applyAlignment="1">
      <alignment horizontal="center" vertical="center" wrapText="1"/>
    </xf>
    <xf numFmtId="165" fontId="8" fillId="4" borderId="37" xfId="0" applyNumberFormat="1" applyFont="1" applyFill="1" applyBorder="1" applyAlignment="1">
      <alignment horizontal="left" vertical="center"/>
    </xf>
    <xf numFmtId="0" fontId="11" fillId="4" borderId="33" xfId="0" applyFont="1" applyFill="1" applyBorder="1" applyAlignment="1">
      <alignment horizontal="left" vertical="center"/>
    </xf>
    <xf numFmtId="0" fontId="11" fillId="4" borderId="22" xfId="0" applyFont="1" applyFill="1" applyBorder="1" applyAlignment="1">
      <alignment horizontal="left" vertical="center"/>
    </xf>
    <xf numFmtId="0" fontId="32" fillId="4" borderId="0" xfId="0" applyFont="1" applyFill="1" applyAlignment="1">
      <alignment horizontal="left" vertical="center" wrapText="1"/>
    </xf>
    <xf numFmtId="165" fontId="8" fillId="3" borderId="14" xfId="0" applyNumberFormat="1" applyFont="1" applyFill="1" applyBorder="1" applyAlignment="1">
      <alignment horizontal="left"/>
    </xf>
    <xf numFmtId="0" fontId="45" fillId="4" borderId="0" xfId="0" applyFont="1" applyFill="1" applyAlignment="1">
      <alignment horizontal="center" vertical="center"/>
    </xf>
    <xf numFmtId="0" fontId="42" fillId="4" borderId="0" xfId="0" applyFont="1" applyFill="1" applyAlignment="1">
      <alignment horizontal="left" vertical="center" wrapText="1"/>
    </xf>
    <xf numFmtId="164" fontId="30" fillId="4" borderId="5" xfId="1" applyFont="1" applyFill="1" applyBorder="1" applyAlignment="1">
      <alignment horizontal="right" vertical="center"/>
    </xf>
    <xf numFmtId="0" fontId="46" fillId="4" borderId="0" xfId="0" applyFont="1" applyFill="1" applyAlignment="1">
      <alignment horizontal="left" vertical="center" wrapText="1"/>
    </xf>
    <xf numFmtId="14" fontId="6" fillId="4" borderId="6" xfId="0" applyNumberFormat="1" applyFont="1" applyFill="1" applyBorder="1" applyAlignment="1">
      <alignment vertical="center"/>
    </xf>
    <xf numFmtId="0" fontId="0" fillId="4" borderId="0" xfId="0" applyFill="1" applyAlignment="1">
      <alignment vertical="center"/>
    </xf>
    <xf numFmtId="0" fontId="49" fillId="4" borderId="0" xfId="0" applyFont="1" applyFill="1" applyAlignment="1">
      <alignment horizontal="left" vertical="center" wrapText="1"/>
    </xf>
    <xf numFmtId="0" fontId="39" fillId="4" borderId="0" xfId="0" applyFont="1" applyFill="1" applyAlignment="1">
      <alignment horizontal="left" vertical="center" wrapText="1"/>
    </xf>
    <xf numFmtId="0" fontId="51" fillId="4" borderId="0" xfId="0" applyFont="1" applyFill="1" applyAlignment="1">
      <alignment horizontal="left" vertical="center" wrapText="1"/>
    </xf>
    <xf numFmtId="0" fontId="52" fillId="4" borderId="0" xfId="0" applyFont="1" applyFill="1" applyAlignment="1">
      <alignment horizontal="left" vertical="center" wrapText="1"/>
    </xf>
    <xf numFmtId="0" fontId="47" fillId="4" borderId="0" xfId="0" applyFont="1" applyFill="1" applyAlignment="1">
      <alignment horizontal="left" vertical="center" wrapText="1"/>
    </xf>
    <xf numFmtId="0" fontId="50" fillId="4" borderId="0" xfId="0" applyFont="1" applyFill="1" applyAlignment="1">
      <alignment horizontal="left" vertical="center" wrapText="1"/>
    </xf>
    <xf numFmtId="0" fontId="53" fillId="4" borderId="0" xfId="0" applyFont="1" applyFill="1" applyAlignment="1">
      <alignment horizontal="left" vertical="center" wrapText="1"/>
    </xf>
    <xf numFmtId="165" fontId="11" fillId="4" borderId="4" xfId="0" applyNumberFormat="1" applyFont="1" applyFill="1" applyBorder="1" applyAlignment="1">
      <alignment horizontal="left" vertical="center"/>
    </xf>
    <xf numFmtId="0" fontId="54" fillId="4" borderId="0" xfId="0" applyFont="1" applyFill="1" applyAlignment="1">
      <alignment horizontal="left" vertical="center" wrapText="1"/>
    </xf>
    <xf numFmtId="0" fontId="33" fillId="0" borderId="0" xfId="0" applyFont="1" applyAlignment="1">
      <alignment horizontal="left" vertical="center" wrapText="1"/>
    </xf>
    <xf numFmtId="0" fontId="11" fillId="4" borderId="18" xfId="0" applyFont="1" applyFill="1" applyBorder="1" applyAlignment="1">
      <alignment horizontal="center" vertical="center" wrapText="1"/>
    </xf>
    <xf numFmtId="0" fontId="41" fillId="4" borderId="0" xfId="0" applyFont="1" applyFill="1" applyAlignment="1">
      <alignment horizontal="left" vertical="center" wrapText="1"/>
    </xf>
    <xf numFmtId="164" fontId="30" fillId="4" borderId="4" xfId="1" applyFont="1" applyFill="1" applyBorder="1" applyAlignment="1">
      <alignment horizontal="right" vertical="center"/>
    </xf>
    <xf numFmtId="0" fontId="30" fillId="4" borderId="18" xfId="0" applyFont="1" applyFill="1" applyBorder="1" applyAlignment="1">
      <alignment vertical="center" wrapText="1"/>
    </xf>
    <xf numFmtId="164" fontId="30" fillId="4" borderId="39" xfId="1" applyFont="1" applyFill="1" applyBorder="1" applyAlignment="1">
      <alignment horizontal="right" vertical="center"/>
    </xf>
    <xf numFmtId="164" fontId="10" fillId="4" borderId="4" xfId="1" applyFont="1" applyFill="1" applyBorder="1" applyAlignment="1">
      <alignment horizontal="right" vertical="center"/>
    </xf>
    <xf numFmtId="0" fontId="30" fillId="4" borderId="18" xfId="0" applyFont="1" applyFill="1" applyBorder="1" applyAlignment="1">
      <alignment vertical="center"/>
    </xf>
    <xf numFmtId="164" fontId="30" fillId="4" borderId="40" xfId="1" applyFont="1" applyFill="1" applyBorder="1" applyAlignment="1">
      <alignment horizontal="right" vertical="center"/>
    </xf>
    <xf numFmtId="0" fontId="11" fillId="4" borderId="4" xfId="0" applyFont="1" applyFill="1" applyBorder="1" applyAlignment="1">
      <alignment vertical="center"/>
    </xf>
    <xf numFmtId="0" fontId="7" fillId="4" borderId="4" xfId="0" applyFont="1" applyFill="1" applyBorder="1" applyAlignment="1">
      <alignment vertical="center" wrapText="1"/>
    </xf>
    <xf numFmtId="0" fontId="11" fillId="4" borderId="4" xfId="0" applyFont="1" applyFill="1" applyBorder="1" applyAlignment="1">
      <alignment horizontal="center" vertical="center"/>
    </xf>
    <xf numFmtId="164" fontId="10" fillId="4" borderId="12" xfId="1" applyFont="1" applyFill="1" applyBorder="1" applyAlignment="1">
      <alignment horizontal="right" vertical="center"/>
    </xf>
    <xf numFmtId="0" fontId="0" fillId="4" borderId="4" xfId="0" applyFill="1" applyBorder="1"/>
    <xf numFmtId="164" fontId="10" fillId="4" borderId="34" xfId="1" applyFont="1" applyFill="1" applyBorder="1" applyAlignment="1">
      <alignment horizontal="right" vertical="center"/>
    </xf>
    <xf numFmtId="0" fontId="32" fillId="4" borderId="6" xfId="0" applyFont="1" applyFill="1" applyBorder="1" applyAlignment="1">
      <alignment horizontal="left" vertical="center" wrapText="1"/>
    </xf>
    <xf numFmtId="0" fontId="48" fillId="4" borderId="0" xfId="0" applyFont="1" applyFill="1" applyAlignment="1">
      <alignment horizontal="left" vertical="center" wrapText="1"/>
    </xf>
    <xf numFmtId="164" fontId="11" fillId="4" borderId="6" xfId="1" applyFont="1" applyFill="1" applyBorder="1" applyAlignment="1">
      <alignment vertical="center" wrapText="1"/>
    </xf>
    <xf numFmtId="165" fontId="7" fillId="4" borderId="6" xfId="0" applyNumberFormat="1" applyFont="1" applyFill="1" applyBorder="1" applyAlignment="1">
      <alignment horizontal="center" vertical="center"/>
    </xf>
    <xf numFmtId="0" fontId="55" fillId="4" borderId="0" xfId="0" applyFont="1" applyFill="1" applyAlignment="1">
      <alignment vertical="center"/>
    </xf>
    <xf numFmtId="165" fontId="6" fillId="4" borderId="41" xfId="0" applyNumberFormat="1" applyFont="1" applyFill="1" applyBorder="1" applyAlignment="1">
      <alignment horizontal="left" vertical="center"/>
    </xf>
    <xf numFmtId="0" fontId="11" fillId="4" borderId="27" xfId="0" applyFont="1" applyFill="1" applyBorder="1" applyAlignment="1">
      <alignment vertical="center"/>
    </xf>
    <xf numFmtId="164" fontId="11" fillId="4" borderId="27" xfId="1" applyFont="1" applyFill="1" applyBorder="1" applyAlignment="1">
      <alignment vertical="center" wrapText="1"/>
    </xf>
    <xf numFmtId="164" fontId="6" fillId="4" borderId="27" xfId="1" applyFont="1" applyFill="1" applyBorder="1" applyAlignment="1">
      <alignment horizontal="left" vertical="center" wrapText="1"/>
    </xf>
    <xf numFmtId="0" fontId="11" fillId="4" borderId="6" xfId="0" applyFont="1" applyFill="1" applyBorder="1" applyAlignment="1">
      <alignment horizontal="center" vertical="center" wrapText="1"/>
    </xf>
    <xf numFmtId="0" fontId="8" fillId="4" borderId="6" xfId="0" applyFont="1" applyFill="1" applyBorder="1" applyAlignment="1">
      <alignment horizontal="left" vertical="center" wrapText="1"/>
    </xf>
    <xf numFmtId="165" fontId="8" fillId="4" borderId="6" xfId="0" applyNumberFormat="1" applyFont="1" applyFill="1" applyBorder="1" applyAlignment="1">
      <alignment horizontal="left" vertical="center"/>
    </xf>
    <xf numFmtId="0" fontId="11" fillId="4" borderId="6" xfId="0" applyFont="1" applyFill="1" applyBorder="1" applyAlignment="1">
      <alignment horizontal="left" vertical="center"/>
    </xf>
    <xf numFmtId="0" fontId="7" fillId="4" borderId="6" xfId="0" applyFont="1" applyFill="1" applyBorder="1" applyAlignment="1">
      <alignment horizontal="left" vertical="center"/>
    </xf>
    <xf numFmtId="0" fontId="6" fillId="4" borderId="6" xfId="0" applyFont="1" applyFill="1" applyBorder="1" applyAlignment="1">
      <alignment horizontal="center" vertical="center"/>
    </xf>
    <xf numFmtId="165" fontId="8" fillId="4" borderId="6" xfId="0" applyNumberFormat="1" applyFont="1" applyFill="1" applyBorder="1" applyAlignment="1">
      <alignment horizontal="left" vertical="center" wrapText="1"/>
    </xf>
    <xf numFmtId="4" fontId="10" fillId="4" borderId="7" xfId="0" applyNumberFormat="1" applyFont="1" applyFill="1" applyBorder="1" applyAlignment="1">
      <alignment horizontal="right" vertical="center"/>
    </xf>
    <xf numFmtId="165" fontId="8" fillId="4" borderId="19" xfId="0" applyNumberFormat="1" applyFont="1" applyFill="1" applyBorder="1" applyAlignment="1">
      <alignment horizontal="left" vertical="center" wrapText="1"/>
    </xf>
    <xf numFmtId="0" fontId="11" fillId="4" borderId="18" xfId="0" applyFont="1" applyFill="1" applyBorder="1" applyAlignment="1">
      <alignment vertical="center"/>
    </xf>
    <xf numFmtId="0" fontId="11" fillId="4" borderId="27" xfId="0" applyFont="1" applyFill="1" applyBorder="1" applyAlignment="1">
      <alignment horizontal="left" vertical="center"/>
    </xf>
    <xf numFmtId="165" fontId="8" fillId="4" borderId="45" xfId="0" applyNumberFormat="1" applyFont="1" applyFill="1" applyBorder="1" applyAlignment="1">
      <alignment horizontal="left" vertical="center"/>
    </xf>
    <xf numFmtId="0" fontId="11" fillId="4" borderId="22" xfId="0" applyFont="1" applyFill="1" applyBorder="1" applyAlignment="1">
      <alignment vertical="center" wrapText="1"/>
    </xf>
    <xf numFmtId="0" fontId="11" fillId="4" borderId="22" xfId="0" applyFont="1" applyFill="1" applyBorder="1" applyAlignment="1">
      <alignment vertical="center"/>
    </xf>
    <xf numFmtId="0" fontId="10" fillId="4" borderId="22" xfId="0" applyFont="1" applyFill="1" applyBorder="1" applyAlignment="1">
      <alignment vertical="center" wrapText="1"/>
    </xf>
    <xf numFmtId="0" fontId="11" fillId="4" borderId="22" xfId="0" applyFont="1" applyFill="1" applyBorder="1" applyAlignment="1">
      <alignment horizontal="center" vertical="center" wrapText="1"/>
    </xf>
    <xf numFmtId="164" fontId="10" fillId="4" borderId="22" xfId="1" applyFont="1" applyFill="1" applyBorder="1" applyAlignment="1">
      <alignment horizontal="right" vertical="center"/>
    </xf>
    <xf numFmtId="165" fontId="7" fillId="4" borderId="44" xfId="0" applyNumberFormat="1" applyFont="1" applyFill="1" applyBorder="1" applyAlignment="1">
      <alignment horizontal="center" vertical="center"/>
    </xf>
    <xf numFmtId="164" fontId="30" fillId="4" borderId="22" xfId="1" applyFont="1" applyFill="1" applyBorder="1" applyAlignment="1">
      <alignment horizontal="right" vertical="center"/>
    </xf>
    <xf numFmtId="164" fontId="10" fillId="4" borderId="36" xfId="1" applyFont="1" applyFill="1" applyBorder="1" applyAlignment="1">
      <alignment horizontal="right" vertical="center"/>
    </xf>
    <xf numFmtId="164" fontId="24" fillId="4" borderId="0" xfId="1" applyFont="1" applyFill="1" applyAlignment="1">
      <alignment vertical="center"/>
    </xf>
    <xf numFmtId="164" fontId="2" fillId="5" borderId="46" xfId="1" applyFont="1" applyFill="1" applyBorder="1" applyAlignment="1">
      <alignment vertical="center"/>
    </xf>
    <xf numFmtId="0" fontId="11" fillId="4" borderId="6" xfId="0" applyFont="1" applyFill="1" applyBorder="1" applyAlignment="1">
      <alignment vertical="center" wrapText="1"/>
    </xf>
    <xf numFmtId="0" fontId="38" fillId="0" borderId="0" xfId="0" applyFont="1" applyAlignment="1">
      <alignment horizontal="center" vertical="center"/>
    </xf>
    <xf numFmtId="0" fontId="23" fillId="0" borderId="0" xfId="0" applyFont="1" applyAlignment="1">
      <alignment horizontal="center" vertical="center"/>
    </xf>
    <xf numFmtId="0" fontId="4" fillId="2" borderId="13" xfId="0" applyFont="1" applyFill="1" applyBorder="1" applyAlignment="1">
      <alignment horizontal="center" vertical="center" wrapText="1"/>
    </xf>
    <xf numFmtId="0" fontId="4" fillId="2" borderId="20"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21" xfId="0" applyFont="1" applyFill="1" applyBorder="1" applyAlignment="1">
      <alignment horizontal="center" vertical="center" wrapText="1"/>
    </xf>
    <xf numFmtId="0" fontId="22" fillId="0" borderId="0" xfId="0" applyFont="1" applyAlignment="1">
      <alignment horizontal="center"/>
    </xf>
    <xf numFmtId="0" fontId="36" fillId="0" borderId="0" xfId="0" applyFont="1" applyAlignment="1">
      <alignment horizontal="center"/>
    </xf>
    <xf numFmtId="0" fontId="37" fillId="0" borderId="0" xfId="0" applyFont="1" applyAlignment="1">
      <alignment horizontal="center" vertical="center"/>
    </xf>
    <xf numFmtId="0" fontId="5" fillId="2" borderId="32" xfId="0" applyFont="1" applyFill="1" applyBorder="1" applyAlignment="1">
      <alignment horizontal="center" vertical="center" wrapText="1"/>
    </xf>
    <xf numFmtId="0" fontId="5" fillId="2" borderId="35" xfId="0" applyFont="1" applyFill="1" applyBorder="1" applyAlignment="1">
      <alignment horizontal="center" vertical="center" wrapText="1"/>
    </xf>
    <xf numFmtId="0" fontId="35" fillId="2" borderId="1" xfId="0" applyFont="1" applyFill="1" applyBorder="1" applyAlignment="1">
      <alignment horizontal="center" vertical="center" wrapText="1"/>
    </xf>
    <xf numFmtId="0" fontId="35" fillId="2" borderId="3" xfId="0" applyFont="1" applyFill="1" applyBorder="1" applyAlignment="1">
      <alignment horizontal="center" vertical="center" wrapText="1"/>
    </xf>
    <xf numFmtId="0" fontId="35" fillId="2" borderId="33" xfId="0" applyFont="1" applyFill="1" applyBorder="1" applyAlignment="1">
      <alignment horizontal="center" vertical="center" wrapText="1"/>
    </xf>
    <xf numFmtId="0" fontId="35" fillId="2" borderId="22" xfId="0" applyFont="1" applyFill="1" applyBorder="1" applyAlignment="1">
      <alignment horizontal="center" vertical="center" wrapText="1"/>
    </xf>
    <xf numFmtId="0" fontId="35" fillId="2" borderId="34" xfId="0" applyFont="1" applyFill="1" applyBorder="1" applyAlignment="1">
      <alignment horizontal="center" vertical="center" wrapText="1"/>
    </xf>
    <xf numFmtId="0" fontId="35" fillId="2" borderId="36" xfId="0" applyFont="1" applyFill="1" applyBorder="1" applyAlignment="1">
      <alignment horizontal="center" vertical="center" wrapText="1"/>
    </xf>
    <xf numFmtId="0" fontId="4" fillId="2" borderId="31" xfId="0" applyFont="1" applyFill="1" applyBorder="1" applyAlignment="1">
      <alignment horizontal="center" vertical="center" wrapText="1"/>
    </xf>
    <xf numFmtId="0" fontId="4" fillId="2" borderId="30" xfId="0" applyFont="1" applyFill="1" applyBorder="1" applyAlignment="1">
      <alignment horizontal="center" vertical="center" wrapText="1"/>
    </xf>
    <xf numFmtId="0" fontId="4" fillId="2" borderId="33" xfId="0" applyFont="1" applyFill="1" applyBorder="1" applyAlignment="1">
      <alignment horizontal="center" vertical="center" wrapText="1"/>
    </xf>
    <xf numFmtId="0" fontId="4" fillId="2" borderId="22" xfId="0" applyFont="1" applyFill="1" applyBorder="1" applyAlignment="1">
      <alignment horizontal="center" vertical="center" wrapText="1"/>
    </xf>
    <xf numFmtId="0" fontId="4" fillId="2" borderId="42" xfId="0" applyFont="1" applyFill="1" applyBorder="1" applyAlignment="1">
      <alignment horizontal="center" vertical="center" wrapText="1"/>
    </xf>
    <xf numFmtId="0" fontId="4" fillId="2" borderId="43" xfId="0" applyFont="1" applyFill="1" applyBorder="1" applyAlignment="1">
      <alignment horizontal="center" vertical="center" wrapText="1"/>
    </xf>
    <xf numFmtId="0" fontId="3" fillId="4" borderId="0" xfId="0" applyFont="1" applyFill="1" applyAlignment="1">
      <alignment horizontal="center" vertical="center"/>
    </xf>
    <xf numFmtId="0" fontId="36" fillId="0" borderId="0" xfId="0" applyFont="1" applyAlignment="1">
      <alignment horizontal="center" vertical="center"/>
    </xf>
    <xf numFmtId="0" fontId="42" fillId="4" borderId="0" xfId="0" applyFont="1" applyFill="1" applyAlignment="1">
      <alignment horizontal="left" vertical="center" wrapText="1"/>
    </xf>
    <xf numFmtId="0" fontId="49" fillId="4" borderId="0" xfId="0" applyFont="1" applyFill="1" applyAlignment="1">
      <alignment horizontal="left" vertical="center" wrapText="1"/>
    </xf>
    <xf numFmtId="0" fontId="32" fillId="4" borderId="0" xfId="0" applyFont="1" applyFill="1" applyAlignment="1">
      <alignment horizontal="center" vertical="center" wrapText="1"/>
    </xf>
    <xf numFmtId="0" fontId="4" fillId="2" borderId="37" xfId="0" applyFont="1" applyFill="1" applyBorder="1" applyAlignment="1">
      <alignment horizontal="center" vertical="center" wrapText="1"/>
    </xf>
    <xf numFmtId="0" fontId="4" fillId="2" borderId="38" xfId="0" applyFont="1" applyFill="1" applyBorder="1" applyAlignment="1">
      <alignment horizontal="center" vertical="center" wrapText="1"/>
    </xf>
  </cellXfs>
  <cellStyles count="3">
    <cellStyle name="Millares" xfId="1" builtinId="3"/>
    <cellStyle name="Moneda 2" xfId="2" xr:uid="{00000000-0005-0000-0000-000001000000}"/>
    <cellStyle name="Normal" xfId="0" builtinId="0"/>
  </cellStyles>
  <dxfs count="0"/>
  <tableStyles count="0" defaultTableStyle="TableStyleMedium2" defaultPivotStyle="PivotStyleLight16"/>
  <colors>
    <mruColors>
      <color rgb="FF163856"/>
      <color rgb="FFCC99FF"/>
      <color rgb="FF8FFFC2"/>
      <color rgb="FF9966FF"/>
      <color rgb="FFCCCCFF"/>
      <color rgb="FF1207F7"/>
      <color rgb="FFF73BB8"/>
      <color rgb="FF75FFB3"/>
      <color rgb="FF33FF8F"/>
      <color rgb="FFFDCBE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644921</xdr:colOff>
      <xdr:row>0</xdr:row>
      <xdr:rowOff>200024</xdr:rowOff>
    </xdr:from>
    <xdr:to>
      <xdr:col>7</xdr:col>
      <xdr:colOff>429417</xdr:colOff>
      <xdr:row>3</xdr:row>
      <xdr:rowOff>168672</xdr:rowOff>
    </xdr:to>
    <xdr:pic>
      <xdr:nvPicPr>
        <xdr:cNvPr id="2" name="Imagen 1" descr="C:\Users\Contabilidad\Downloads\TAMAÑO MINIMO IVC CONSEJO.png">
          <a:extLst>
            <a:ext uri="{FF2B5EF4-FFF2-40B4-BE49-F238E27FC236}">
              <a16:creationId xmlns:a16="http://schemas.microsoft.com/office/drawing/2014/main" id="{225BBD24-380E-4EF8-BC35-67115DEBEAE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723437" y="200024"/>
          <a:ext cx="796527" cy="702867"/>
        </a:xfrm>
        <a:prstGeom prst="rect">
          <a:avLst/>
        </a:prstGeom>
        <a:noFill/>
        <a:ln w="9525">
          <a:noFill/>
          <a:miter lim="800000"/>
          <a:headEnd/>
          <a:tailEnd/>
        </a:ln>
      </xdr:spPr>
    </xdr:pic>
    <xdr:clientData/>
  </xdr:twoCellAnchor>
  <xdr:twoCellAnchor editAs="oneCell">
    <xdr:from>
      <xdr:col>1</xdr:col>
      <xdr:colOff>426245</xdr:colOff>
      <xdr:row>0</xdr:row>
      <xdr:rowOff>0</xdr:rowOff>
    </xdr:from>
    <xdr:to>
      <xdr:col>3</xdr:col>
      <xdr:colOff>248048</xdr:colOff>
      <xdr:row>3</xdr:row>
      <xdr:rowOff>239171</xdr:rowOff>
    </xdr:to>
    <xdr:pic>
      <xdr:nvPicPr>
        <xdr:cNvPr id="3" name="Imagen 2">
          <a:extLst>
            <a:ext uri="{FF2B5EF4-FFF2-40B4-BE49-F238E27FC236}">
              <a16:creationId xmlns:a16="http://schemas.microsoft.com/office/drawing/2014/main" id="{99E30543-AE3E-440A-8897-940D9792D027}"/>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65151" y="0"/>
          <a:ext cx="1002506" cy="97339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7</xdr:col>
      <xdr:colOff>323851</xdr:colOff>
      <xdr:row>157</xdr:row>
      <xdr:rowOff>28576</xdr:rowOff>
    </xdr:from>
    <xdr:to>
      <xdr:col>7</xdr:col>
      <xdr:colOff>485775</xdr:colOff>
      <xdr:row>159</xdr:row>
      <xdr:rowOff>28575</xdr:rowOff>
    </xdr:to>
    <xdr:sp macro="" textlink="">
      <xdr:nvSpPr>
        <xdr:cNvPr id="2" name="Flecha: hacia abajo 1">
          <a:extLst>
            <a:ext uri="{FF2B5EF4-FFF2-40B4-BE49-F238E27FC236}">
              <a16:creationId xmlns:a16="http://schemas.microsoft.com/office/drawing/2014/main" id="{5C440EF3-422B-4B20-AA56-80BEEE0A729F}"/>
            </a:ext>
          </a:extLst>
        </xdr:cNvPr>
        <xdr:cNvSpPr/>
      </xdr:nvSpPr>
      <xdr:spPr>
        <a:xfrm>
          <a:off x="10001251" y="26774776"/>
          <a:ext cx="161924" cy="390524"/>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419" sz="1100"/>
        </a:p>
      </xdr:txBody>
    </xdr:sp>
    <xdr:clientData/>
  </xdr:twoCellAnchor>
  <xdr:twoCellAnchor>
    <xdr:from>
      <xdr:col>9</xdr:col>
      <xdr:colOff>371475</xdr:colOff>
      <xdr:row>157</xdr:row>
      <xdr:rowOff>28575</xdr:rowOff>
    </xdr:from>
    <xdr:to>
      <xdr:col>9</xdr:col>
      <xdr:colOff>523875</xdr:colOff>
      <xdr:row>159</xdr:row>
      <xdr:rowOff>57150</xdr:rowOff>
    </xdr:to>
    <xdr:sp macro="" textlink="">
      <xdr:nvSpPr>
        <xdr:cNvPr id="3" name="Flecha: hacia abajo 2">
          <a:extLst>
            <a:ext uri="{FF2B5EF4-FFF2-40B4-BE49-F238E27FC236}">
              <a16:creationId xmlns:a16="http://schemas.microsoft.com/office/drawing/2014/main" id="{1A0758D0-512B-4B91-991D-5C8290BB8E03}"/>
            </a:ext>
          </a:extLst>
        </xdr:cNvPr>
        <xdr:cNvSpPr/>
      </xdr:nvSpPr>
      <xdr:spPr>
        <a:xfrm>
          <a:off x="11715750" y="26774775"/>
          <a:ext cx="152400" cy="4191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419" sz="1100"/>
        </a:p>
      </xdr:txBody>
    </xdr:sp>
    <xdr:clientData/>
  </xdr:twoCellAnchor>
  <xdr:twoCellAnchor>
    <xdr:from>
      <xdr:col>10</xdr:col>
      <xdr:colOff>352426</xdr:colOff>
      <xdr:row>157</xdr:row>
      <xdr:rowOff>19050</xdr:rowOff>
    </xdr:from>
    <xdr:to>
      <xdr:col>10</xdr:col>
      <xdr:colOff>495300</xdr:colOff>
      <xdr:row>159</xdr:row>
      <xdr:rowOff>9525</xdr:rowOff>
    </xdr:to>
    <xdr:sp macro="" textlink="">
      <xdr:nvSpPr>
        <xdr:cNvPr id="4" name="Flecha: hacia abajo 3">
          <a:extLst>
            <a:ext uri="{FF2B5EF4-FFF2-40B4-BE49-F238E27FC236}">
              <a16:creationId xmlns:a16="http://schemas.microsoft.com/office/drawing/2014/main" id="{60BA2A42-A38A-48ED-844A-2B1566471977}"/>
            </a:ext>
          </a:extLst>
        </xdr:cNvPr>
        <xdr:cNvSpPr/>
      </xdr:nvSpPr>
      <xdr:spPr>
        <a:xfrm>
          <a:off x="12582526" y="26765250"/>
          <a:ext cx="142874" cy="3810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419" sz="1100"/>
        </a:p>
      </xdr:txBody>
    </xdr:sp>
    <xdr:clientData/>
  </xdr:twoCellAnchor>
  <xdr:twoCellAnchor editAs="oneCell">
    <xdr:from>
      <xdr:col>8</xdr:col>
      <xdr:colOff>428623</xdr:colOff>
      <xdr:row>97</xdr:row>
      <xdr:rowOff>142875</xdr:rowOff>
    </xdr:from>
    <xdr:to>
      <xdr:col>9</xdr:col>
      <xdr:colOff>736599</xdr:colOff>
      <xdr:row>102</xdr:row>
      <xdr:rowOff>219073</xdr:rowOff>
    </xdr:to>
    <xdr:pic>
      <xdr:nvPicPr>
        <xdr:cNvPr id="5" name="Imagen 4" descr="C:\Users\Contabilidad\Downloads\TAMAÑO MINIMO IVC CONSEJO.png">
          <a:extLst>
            <a:ext uri="{FF2B5EF4-FFF2-40B4-BE49-F238E27FC236}">
              <a16:creationId xmlns:a16="http://schemas.microsoft.com/office/drawing/2014/main" id="{1D131F8B-C778-4B27-9BA7-3C63C2F42D7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91523" y="142875"/>
          <a:ext cx="1257301" cy="1333499"/>
        </a:xfrm>
        <a:prstGeom prst="rect">
          <a:avLst/>
        </a:prstGeom>
        <a:noFill/>
        <a:ln w="9525">
          <a:noFill/>
          <a:miter lim="800000"/>
          <a:headEnd/>
          <a:tailEnd/>
        </a:ln>
      </xdr:spPr>
    </xdr:pic>
    <xdr:clientData/>
  </xdr:twoCellAnchor>
  <xdr:twoCellAnchor editAs="oneCell">
    <xdr:from>
      <xdr:col>1</xdr:col>
      <xdr:colOff>352425</xdr:colOff>
      <xdr:row>97</xdr:row>
      <xdr:rowOff>171449</xdr:rowOff>
    </xdr:from>
    <xdr:to>
      <xdr:col>3</xdr:col>
      <xdr:colOff>504826</xdr:colOff>
      <xdr:row>103</xdr:row>
      <xdr:rowOff>9998</xdr:rowOff>
    </xdr:to>
    <xdr:pic>
      <xdr:nvPicPr>
        <xdr:cNvPr id="6" name="Imagen 5">
          <a:extLst>
            <a:ext uri="{FF2B5EF4-FFF2-40B4-BE49-F238E27FC236}">
              <a16:creationId xmlns:a16="http://schemas.microsoft.com/office/drawing/2014/main" id="{7DEEC55B-231A-46AF-A13C-07DBE245D64E}"/>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7200" y="171449"/>
          <a:ext cx="1476375" cy="1324449"/>
        </a:xfrm>
        <a:prstGeom prst="rect">
          <a:avLst/>
        </a:prstGeom>
        <a:noFill/>
        <a:ln>
          <a:noFill/>
        </a:ln>
      </xdr:spPr>
    </xdr:pic>
    <xdr:clientData/>
  </xdr:twoCellAnchor>
  <xdr:twoCellAnchor>
    <xdr:from>
      <xdr:col>7</xdr:col>
      <xdr:colOff>323851</xdr:colOff>
      <xdr:row>59</xdr:row>
      <xdr:rowOff>28576</xdr:rowOff>
    </xdr:from>
    <xdr:to>
      <xdr:col>7</xdr:col>
      <xdr:colOff>485775</xdr:colOff>
      <xdr:row>61</xdr:row>
      <xdr:rowOff>28575</xdr:rowOff>
    </xdr:to>
    <xdr:sp macro="" textlink="">
      <xdr:nvSpPr>
        <xdr:cNvPr id="7" name="Flecha: hacia abajo 6">
          <a:extLst>
            <a:ext uri="{FF2B5EF4-FFF2-40B4-BE49-F238E27FC236}">
              <a16:creationId xmlns:a16="http://schemas.microsoft.com/office/drawing/2014/main" id="{F9FD89B5-AD24-47CD-ACAD-AB3102C00618}"/>
            </a:ext>
          </a:extLst>
        </xdr:cNvPr>
        <xdr:cNvSpPr/>
      </xdr:nvSpPr>
      <xdr:spPr>
        <a:xfrm>
          <a:off x="9867901" y="29432251"/>
          <a:ext cx="161924" cy="390524"/>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419" sz="1100"/>
        </a:p>
      </xdr:txBody>
    </xdr:sp>
    <xdr:clientData/>
  </xdr:twoCellAnchor>
  <xdr:twoCellAnchor>
    <xdr:from>
      <xdr:col>9</xdr:col>
      <xdr:colOff>371475</xdr:colOff>
      <xdr:row>59</xdr:row>
      <xdr:rowOff>28575</xdr:rowOff>
    </xdr:from>
    <xdr:to>
      <xdr:col>9</xdr:col>
      <xdr:colOff>523875</xdr:colOff>
      <xdr:row>61</xdr:row>
      <xdr:rowOff>57150</xdr:rowOff>
    </xdr:to>
    <xdr:sp macro="" textlink="">
      <xdr:nvSpPr>
        <xdr:cNvPr id="8" name="Flecha: hacia abajo 7">
          <a:extLst>
            <a:ext uri="{FF2B5EF4-FFF2-40B4-BE49-F238E27FC236}">
              <a16:creationId xmlns:a16="http://schemas.microsoft.com/office/drawing/2014/main" id="{62A4D25C-508F-4362-833B-58DDA1ACAD48}"/>
            </a:ext>
          </a:extLst>
        </xdr:cNvPr>
        <xdr:cNvSpPr/>
      </xdr:nvSpPr>
      <xdr:spPr>
        <a:xfrm>
          <a:off x="11553825" y="29432250"/>
          <a:ext cx="152400" cy="4191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419" sz="1100"/>
        </a:p>
      </xdr:txBody>
    </xdr:sp>
    <xdr:clientData/>
  </xdr:twoCellAnchor>
  <xdr:twoCellAnchor>
    <xdr:from>
      <xdr:col>10</xdr:col>
      <xdr:colOff>352426</xdr:colOff>
      <xdr:row>59</xdr:row>
      <xdr:rowOff>19050</xdr:rowOff>
    </xdr:from>
    <xdr:to>
      <xdr:col>10</xdr:col>
      <xdr:colOff>495300</xdr:colOff>
      <xdr:row>61</xdr:row>
      <xdr:rowOff>9525</xdr:rowOff>
    </xdr:to>
    <xdr:sp macro="" textlink="">
      <xdr:nvSpPr>
        <xdr:cNvPr id="9" name="Flecha: hacia abajo 8">
          <a:extLst>
            <a:ext uri="{FF2B5EF4-FFF2-40B4-BE49-F238E27FC236}">
              <a16:creationId xmlns:a16="http://schemas.microsoft.com/office/drawing/2014/main" id="{63FC0648-5129-4E1C-B72A-8A469B58A29A}"/>
            </a:ext>
          </a:extLst>
        </xdr:cNvPr>
        <xdr:cNvSpPr/>
      </xdr:nvSpPr>
      <xdr:spPr>
        <a:xfrm>
          <a:off x="12420601" y="29422725"/>
          <a:ext cx="142874" cy="3810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419" sz="1100"/>
        </a:p>
      </xdr:txBody>
    </xdr:sp>
    <xdr:clientData/>
  </xdr:twoCellAnchor>
  <xdr:twoCellAnchor editAs="oneCell">
    <xdr:from>
      <xdr:col>8</xdr:col>
      <xdr:colOff>418040</xdr:colOff>
      <xdr:row>1</xdr:row>
      <xdr:rowOff>37043</xdr:rowOff>
    </xdr:from>
    <xdr:to>
      <xdr:col>9</xdr:col>
      <xdr:colOff>726016</xdr:colOff>
      <xdr:row>6</xdr:row>
      <xdr:rowOff>105835</xdr:rowOff>
    </xdr:to>
    <xdr:pic>
      <xdr:nvPicPr>
        <xdr:cNvPr id="10" name="Imagen 9" descr="C:\Users\Contabilidad\Downloads\TAMAÑO MINIMO IVC CONSEJO.png">
          <a:extLst>
            <a:ext uri="{FF2B5EF4-FFF2-40B4-BE49-F238E27FC236}">
              <a16:creationId xmlns:a16="http://schemas.microsoft.com/office/drawing/2014/main" id="{6F3C0257-C496-454F-B155-07D8A3B9C9A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56457" y="227543"/>
          <a:ext cx="1260476" cy="1370542"/>
        </a:xfrm>
        <a:prstGeom prst="rect">
          <a:avLst/>
        </a:prstGeom>
        <a:noFill/>
        <a:ln w="9525">
          <a:noFill/>
          <a:miter lim="800000"/>
          <a:headEnd/>
          <a:tailEnd/>
        </a:ln>
      </xdr:spPr>
    </xdr:pic>
    <xdr:clientData/>
  </xdr:twoCellAnchor>
  <xdr:twoCellAnchor editAs="oneCell">
    <xdr:from>
      <xdr:col>1</xdr:col>
      <xdr:colOff>352425</xdr:colOff>
      <xdr:row>0</xdr:row>
      <xdr:rowOff>171449</xdr:rowOff>
    </xdr:from>
    <xdr:to>
      <xdr:col>3</xdr:col>
      <xdr:colOff>504826</xdr:colOff>
      <xdr:row>7</xdr:row>
      <xdr:rowOff>162398</xdr:rowOff>
    </xdr:to>
    <xdr:pic>
      <xdr:nvPicPr>
        <xdr:cNvPr id="11" name="Imagen 10">
          <a:extLst>
            <a:ext uri="{FF2B5EF4-FFF2-40B4-BE49-F238E27FC236}">
              <a16:creationId xmlns:a16="http://schemas.microsoft.com/office/drawing/2014/main" id="{A4BBD994-B13D-4143-BE92-C06D8106D994}"/>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7200" y="171449"/>
          <a:ext cx="1476375" cy="1324449"/>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2FA106-4FD9-4C69-BA22-60F3D78C7389}">
  <sheetPr>
    <tabColor rgb="FF00B050"/>
  </sheetPr>
  <dimension ref="B1:K77"/>
  <sheetViews>
    <sheetView topLeftCell="A57" zoomScale="96" zoomScaleNormal="96" workbookViewId="0">
      <selection activeCell="C67" sqref="C67"/>
    </sheetView>
  </sheetViews>
  <sheetFormatPr baseColWidth="10" defaultRowHeight="15" x14ac:dyDescent="0.25"/>
  <cols>
    <col min="1" max="1" width="2.140625" customWidth="1"/>
    <col min="2" max="2" width="8.85546875" customWidth="1"/>
    <col min="3" max="3" width="8.7109375" customWidth="1"/>
    <col min="4" max="4" width="24.7109375" customWidth="1"/>
    <col min="5" max="5" width="34" customWidth="1"/>
    <col min="6" max="6" width="57.7109375" customWidth="1"/>
    <col min="7" max="7" width="15.140625" customWidth="1"/>
    <col min="8" max="8" width="13.5703125" customWidth="1"/>
    <col min="9" max="9" width="15.28515625" customWidth="1"/>
    <col min="10" max="10" width="14.28515625" customWidth="1"/>
  </cols>
  <sheetData>
    <row r="1" spans="2:11" ht="18" customHeight="1" x14ac:dyDescent="0.6">
      <c r="B1" s="193"/>
      <c r="C1" s="193"/>
      <c r="D1" s="193"/>
      <c r="E1" s="193"/>
      <c r="F1" s="193"/>
      <c r="G1" s="193"/>
      <c r="H1" s="193"/>
    </row>
    <row r="2" spans="2:11" ht="23.25" customHeight="1" x14ac:dyDescent="0.35">
      <c r="B2" s="194" t="s">
        <v>0</v>
      </c>
      <c r="C2" s="194"/>
      <c r="D2" s="194"/>
      <c r="E2" s="194"/>
      <c r="F2" s="194"/>
      <c r="G2" s="194"/>
      <c r="H2" s="194"/>
    </row>
    <row r="3" spans="2:11" ht="16.5" customHeight="1" x14ac:dyDescent="0.25">
      <c r="B3" s="184" t="s">
        <v>28</v>
      </c>
      <c r="C3" s="184"/>
      <c r="D3" s="184"/>
      <c r="E3" s="184"/>
      <c r="F3" s="184"/>
      <c r="G3" s="184"/>
      <c r="H3" s="184"/>
    </row>
    <row r="4" spans="2:11" ht="21" customHeight="1" x14ac:dyDescent="0.25">
      <c r="B4" s="184" t="s">
        <v>14</v>
      </c>
      <c r="C4" s="184"/>
      <c r="D4" s="184"/>
      <c r="E4" s="184"/>
      <c r="F4" s="184"/>
      <c r="G4" s="184"/>
      <c r="H4" s="184"/>
    </row>
    <row r="5" spans="2:11" ht="17.25" customHeight="1" x14ac:dyDescent="0.25">
      <c r="B5" s="195" t="s">
        <v>51</v>
      </c>
      <c r="C5" s="195"/>
      <c r="D5" s="195"/>
      <c r="E5" s="195"/>
      <c r="F5" s="195"/>
      <c r="G5" s="195"/>
      <c r="H5" s="195"/>
    </row>
    <row r="6" spans="2:11" ht="18" customHeight="1" x14ac:dyDescent="0.25">
      <c r="B6" s="183" t="s">
        <v>52</v>
      </c>
      <c r="C6" s="183"/>
      <c r="D6" s="183"/>
      <c r="E6" s="183"/>
      <c r="F6" s="183"/>
      <c r="G6" s="183"/>
      <c r="H6" s="183"/>
    </row>
    <row r="7" spans="2:11" ht="9.75" customHeight="1" x14ac:dyDescent="0.25">
      <c r="B7" s="86"/>
      <c r="C7" s="86"/>
      <c r="D7" s="86"/>
      <c r="E7" s="86"/>
      <c r="F7" s="86"/>
      <c r="G7" s="86"/>
      <c r="H7" s="86"/>
    </row>
    <row r="8" spans="2:11" ht="17.25" customHeight="1" x14ac:dyDescent="0.25">
      <c r="B8" s="184" t="s">
        <v>161</v>
      </c>
      <c r="C8" s="184"/>
      <c r="D8" s="184"/>
      <c r="E8" s="184"/>
      <c r="F8" s="184"/>
      <c r="G8" s="184"/>
      <c r="H8" s="184"/>
    </row>
    <row r="9" spans="2:11" ht="18.75" customHeight="1" x14ac:dyDescent="0.25">
      <c r="B9" s="184" t="s">
        <v>251</v>
      </c>
      <c r="C9" s="184"/>
      <c r="D9" s="184"/>
      <c r="E9" s="184"/>
      <c r="F9" s="184"/>
      <c r="G9" s="184"/>
      <c r="H9" s="184"/>
    </row>
    <row r="10" spans="2:11" ht="6.75" customHeight="1" thickBot="1" x14ac:dyDescent="0.3">
      <c r="C10" s="84"/>
      <c r="D10" s="84"/>
      <c r="E10" s="84"/>
      <c r="F10" s="84"/>
      <c r="G10" s="84"/>
      <c r="H10" s="84"/>
    </row>
    <row r="11" spans="2:11" ht="24" customHeight="1" x14ac:dyDescent="0.25">
      <c r="B11" s="185" t="s">
        <v>42</v>
      </c>
      <c r="C11" s="187" t="s">
        <v>1</v>
      </c>
      <c r="D11" s="187" t="s">
        <v>2</v>
      </c>
      <c r="E11" s="187" t="s">
        <v>3</v>
      </c>
      <c r="F11" s="187" t="s">
        <v>4</v>
      </c>
      <c r="G11" s="189" t="s">
        <v>43</v>
      </c>
      <c r="H11" s="191" t="s">
        <v>5</v>
      </c>
    </row>
    <row r="12" spans="2:11" ht="10.5" customHeight="1" thickBot="1" x14ac:dyDescent="0.3">
      <c r="B12" s="186"/>
      <c r="C12" s="188"/>
      <c r="D12" s="188"/>
      <c r="E12" s="188"/>
      <c r="F12" s="188"/>
      <c r="G12" s="190"/>
      <c r="H12" s="192"/>
    </row>
    <row r="13" spans="2:11" s="1" customFormat="1" ht="41.25" customHeight="1" x14ac:dyDescent="0.25">
      <c r="B13" s="34">
        <v>44104</v>
      </c>
      <c r="C13" s="53">
        <v>44104</v>
      </c>
      <c r="D13" s="50" t="s">
        <v>24</v>
      </c>
      <c r="E13" s="31" t="s">
        <v>22</v>
      </c>
      <c r="F13" s="33" t="s">
        <v>25</v>
      </c>
      <c r="G13" s="102" t="s">
        <v>23</v>
      </c>
      <c r="H13" s="47">
        <v>2600</v>
      </c>
    </row>
    <row r="14" spans="2:11" s="1" customFormat="1" ht="38.25" customHeight="1" x14ac:dyDescent="0.25">
      <c r="B14" s="99">
        <v>44169</v>
      </c>
      <c r="C14" s="162">
        <v>44169</v>
      </c>
      <c r="D14" s="163" t="s">
        <v>26</v>
      </c>
      <c r="E14" s="164" t="s">
        <v>22</v>
      </c>
      <c r="F14" s="44" t="s">
        <v>27</v>
      </c>
      <c r="G14" s="165" t="s">
        <v>23</v>
      </c>
      <c r="H14" s="167">
        <v>2640</v>
      </c>
    </row>
    <row r="15" spans="2:11" s="32" customFormat="1" ht="42.75" customHeight="1" x14ac:dyDescent="0.25">
      <c r="B15" s="168" t="s">
        <v>265</v>
      </c>
      <c r="C15" s="166" t="s">
        <v>265</v>
      </c>
      <c r="D15" s="36" t="s">
        <v>35</v>
      </c>
      <c r="E15" s="36" t="s">
        <v>36</v>
      </c>
      <c r="F15" s="44" t="s">
        <v>273</v>
      </c>
      <c r="G15" s="24" t="s">
        <v>37</v>
      </c>
      <c r="H15" s="48">
        <f>810265.65+53839.95-216776.99-53841.65+53839.95+53839.95-216818.84+53807.48+53807.48+53807.48</f>
        <v>645770.45999999985</v>
      </c>
      <c r="I15" s="74"/>
      <c r="J15" s="133"/>
      <c r="K15" s="126"/>
    </row>
    <row r="16" spans="2:11" s="32" customFormat="1" ht="38.25" customHeight="1" x14ac:dyDescent="0.25">
      <c r="B16" s="168" t="s">
        <v>265</v>
      </c>
      <c r="C16" s="166" t="s">
        <v>265</v>
      </c>
      <c r="D16" s="36" t="s">
        <v>35</v>
      </c>
      <c r="E16" s="36" t="s">
        <v>38</v>
      </c>
      <c r="F16" s="44" t="s">
        <v>274</v>
      </c>
      <c r="G16" s="24" t="s">
        <v>40</v>
      </c>
      <c r="H16" s="48">
        <f>625+250+250+125+125+125+125+125+125+125+125+125+125+125+125+125</f>
        <v>2750</v>
      </c>
    </row>
    <row r="17" spans="2:8" s="32" customFormat="1" ht="38.25" customHeight="1" x14ac:dyDescent="0.25">
      <c r="B17" s="99">
        <v>44356</v>
      </c>
      <c r="C17" s="35">
        <v>44306</v>
      </c>
      <c r="D17" s="40" t="s">
        <v>156</v>
      </c>
      <c r="E17" s="37" t="s">
        <v>33</v>
      </c>
      <c r="F17" s="23" t="s">
        <v>34</v>
      </c>
      <c r="G17" s="24" t="s">
        <v>17</v>
      </c>
      <c r="H17" s="48">
        <v>79041.81</v>
      </c>
    </row>
    <row r="18" spans="2:8" s="32" customFormat="1" ht="51" customHeight="1" x14ac:dyDescent="0.25">
      <c r="B18" s="114">
        <v>44883</v>
      </c>
      <c r="C18" s="35">
        <v>44853</v>
      </c>
      <c r="D18" s="153" t="s">
        <v>167</v>
      </c>
      <c r="E18" s="107" t="s">
        <v>231</v>
      </c>
      <c r="F18" s="106" t="s">
        <v>168</v>
      </c>
      <c r="G18" s="24" t="s">
        <v>135</v>
      </c>
      <c r="H18" s="48">
        <v>155072.45000000001</v>
      </c>
    </row>
    <row r="19" spans="2:8" s="32" customFormat="1" ht="40.5" customHeight="1" x14ac:dyDescent="0.25">
      <c r="B19" s="114">
        <v>44909</v>
      </c>
      <c r="C19" s="35">
        <v>44895</v>
      </c>
      <c r="D19" s="92" t="s">
        <v>177</v>
      </c>
      <c r="E19" s="107" t="s">
        <v>178</v>
      </c>
      <c r="F19" s="108" t="s">
        <v>179</v>
      </c>
      <c r="G19" s="88" t="s">
        <v>173</v>
      </c>
      <c r="H19" s="48">
        <v>44132</v>
      </c>
    </row>
    <row r="20" spans="2:8" s="32" customFormat="1" ht="32.25" customHeight="1" x14ac:dyDescent="0.25">
      <c r="B20" s="114">
        <v>44936</v>
      </c>
      <c r="C20" s="35">
        <v>44925</v>
      </c>
      <c r="D20" s="92" t="s">
        <v>177</v>
      </c>
      <c r="E20" s="107" t="s">
        <v>259</v>
      </c>
      <c r="F20" s="108" t="s">
        <v>260</v>
      </c>
      <c r="G20" s="88" t="s">
        <v>19</v>
      </c>
      <c r="H20" s="48">
        <v>20000</v>
      </c>
    </row>
    <row r="21" spans="2:8" s="32" customFormat="1" ht="36" customHeight="1" x14ac:dyDescent="0.25">
      <c r="B21" s="114">
        <v>44931</v>
      </c>
      <c r="C21" s="35">
        <v>44926</v>
      </c>
      <c r="D21" s="92" t="s">
        <v>213</v>
      </c>
      <c r="E21" s="107" t="s">
        <v>81</v>
      </c>
      <c r="F21" s="108" t="s">
        <v>214</v>
      </c>
      <c r="G21" s="88" t="s">
        <v>15</v>
      </c>
      <c r="H21" s="48">
        <v>36436.019999999997</v>
      </c>
    </row>
    <row r="22" spans="2:8" s="32" customFormat="1" ht="39.75" customHeight="1" x14ac:dyDescent="0.25">
      <c r="B22" s="114">
        <v>44931</v>
      </c>
      <c r="C22" s="35">
        <v>44926</v>
      </c>
      <c r="D22" s="92" t="s">
        <v>215</v>
      </c>
      <c r="E22" s="107" t="s">
        <v>81</v>
      </c>
      <c r="F22" s="108" t="s">
        <v>216</v>
      </c>
      <c r="G22" s="88" t="s">
        <v>15</v>
      </c>
      <c r="H22" s="48">
        <v>2585.27</v>
      </c>
    </row>
    <row r="23" spans="2:8" s="32" customFormat="1" ht="33.75" customHeight="1" x14ac:dyDescent="0.25">
      <c r="B23" s="114">
        <v>44931</v>
      </c>
      <c r="C23" s="35">
        <v>44903</v>
      </c>
      <c r="D23" s="153" t="s">
        <v>217</v>
      </c>
      <c r="E23" s="37" t="s">
        <v>218</v>
      </c>
      <c r="F23" s="23" t="s">
        <v>61</v>
      </c>
      <c r="G23" s="24" t="s">
        <v>17</v>
      </c>
      <c r="H23" s="48">
        <v>24227.040000000001</v>
      </c>
    </row>
    <row r="24" spans="2:8" s="32" customFormat="1" ht="31.5" customHeight="1" x14ac:dyDescent="0.25">
      <c r="B24" s="99">
        <v>44883</v>
      </c>
      <c r="C24" s="35">
        <v>44855</v>
      </c>
      <c r="D24" s="153" t="s">
        <v>169</v>
      </c>
      <c r="E24" s="37" t="s">
        <v>170</v>
      </c>
      <c r="F24" s="23" t="s">
        <v>61</v>
      </c>
      <c r="G24" s="24" t="s">
        <v>17</v>
      </c>
      <c r="H24" s="48">
        <v>161513.60999999999</v>
      </c>
    </row>
    <row r="25" spans="2:8" s="32" customFormat="1" ht="52.5" customHeight="1" x14ac:dyDescent="0.25">
      <c r="B25" s="99">
        <v>44931</v>
      </c>
      <c r="C25" s="35">
        <v>44903</v>
      </c>
      <c r="D25" s="153" t="s">
        <v>219</v>
      </c>
      <c r="E25" s="107" t="s">
        <v>220</v>
      </c>
      <c r="F25" s="106" t="s">
        <v>221</v>
      </c>
      <c r="G25" s="160" t="s">
        <v>222</v>
      </c>
      <c r="H25" s="48">
        <v>145532.99</v>
      </c>
    </row>
    <row r="26" spans="2:8" s="32" customFormat="1" ht="33.75" customHeight="1" x14ac:dyDescent="0.25">
      <c r="B26" s="99">
        <v>44903</v>
      </c>
      <c r="C26" s="35">
        <v>44867</v>
      </c>
      <c r="D26" s="40" t="s">
        <v>176</v>
      </c>
      <c r="E26" s="37" t="s">
        <v>31</v>
      </c>
      <c r="F26" s="37" t="s">
        <v>175</v>
      </c>
      <c r="G26" s="24" t="s">
        <v>19</v>
      </c>
      <c r="H26" s="48">
        <v>26500</v>
      </c>
    </row>
    <row r="27" spans="2:8" s="32" customFormat="1" ht="35.25" customHeight="1" x14ac:dyDescent="0.25">
      <c r="B27" s="99">
        <v>44952</v>
      </c>
      <c r="C27" s="35">
        <v>44900</v>
      </c>
      <c r="D27" s="40" t="s">
        <v>238</v>
      </c>
      <c r="E27" s="37" t="s">
        <v>31</v>
      </c>
      <c r="F27" s="37" t="s">
        <v>243</v>
      </c>
      <c r="G27" s="24" t="s">
        <v>19</v>
      </c>
      <c r="H27" s="48">
        <v>26500</v>
      </c>
    </row>
    <row r="28" spans="2:8" s="32" customFormat="1" ht="39" customHeight="1" x14ac:dyDescent="0.25">
      <c r="B28" s="99">
        <v>44921</v>
      </c>
      <c r="C28" s="35">
        <v>44914</v>
      </c>
      <c r="D28" s="40" t="s">
        <v>185</v>
      </c>
      <c r="E28" s="37" t="s">
        <v>186</v>
      </c>
      <c r="F28" s="37" t="s">
        <v>187</v>
      </c>
      <c r="G28" s="88" t="s">
        <v>188</v>
      </c>
      <c r="H28" s="89">
        <v>596705.39</v>
      </c>
    </row>
    <row r="29" spans="2:8" s="32" customFormat="1" ht="30.75" customHeight="1" x14ac:dyDescent="0.25">
      <c r="B29" s="114">
        <v>44931</v>
      </c>
      <c r="C29" s="35">
        <v>44903</v>
      </c>
      <c r="D29" s="153" t="s">
        <v>223</v>
      </c>
      <c r="E29" s="37" t="s">
        <v>224</v>
      </c>
      <c r="F29" s="23" t="s">
        <v>61</v>
      </c>
      <c r="G29" s="24" t="s">
        <v>17</v>
      </c>
      <c r="H29" s="48">
        <v>20073.830000000002</v>
      </c>
    </row>
    <row r="30" spans="2:8" s="32" customFormat="1" ht="54.75" customHeight="1" x14ac:dyDescent="0.25">
      <c r="B30" s="99">
        <v>44897</v>
      </c>
      <c r="C30" s="35">
        <v>44893</v>
      </c>
      <c r="D30" s="40" t="s">
        <v>171</v>
      </c>
      <c r="E30" s="37" t="s">
        <v>164</v>
      </c>
      <c r="F30" s="37" t="s">
        <v>172</v>
      </c>
      <c r="G30" s="88" t="s">
        <v>174</v>
      </c>
      <c r="H30" s="89">
        <v>64852.800000000003</v>
      </c>
    </row>
    <row r="31" spans="2:8" s="32" customFormat="1" ht="45" customHeight="1" x14ac:dyDescent="0.25">
      <c r="B31" s="99">
        <v>44897</v>
      </c>
      <c r="C31" s="35">
        <v>44894</v>
      </c>
      <c r="D31" s="40" t="s">
        <v>180</v>
      </c>
      <c r="E31" s="37" t="s">
        <v>164</v>
      </c>
      <c r="F31" s="37" t="s">
        <v>181</v>
      </c>
      <c r="G31" s="88" t="s">
        <v>182</v>
      </c>
      <c r="H31" s="89">
        <v>159300</v>
      </c>
    </row>
    <row r="32" spans="2:8" s="32" customFormat="1" ht="34.5" customHeight="1" x14ac:dyDescent="0.25">
      <c r="B32" s="99">
        <v>44921</v>
      </c>
      <c r="C32" s="35">
        <v>44916</v>
      </c>
      <c r="D32" s="40" t="s">
        <v>183</v>
      </c>
      <c r="E32" s="37" t="s">
        <v>164</v>
      </c>
      <c r="F32" s="37" t="s">
        <v>184</v>
      </c>
      <c r="G32" s="88" t="s">
        <v>63</v>
      </c>
      <c r="H32" s="89">
        <v>52982</v>
      </c>
    </row>
    <row r="33" spans="2:8" s="32" customFormat="1" ht="44.25" customHeight="1" x14ac:dyDescent="0.25">
      <c r="B33" s="99">
        <v>44876</v>
      </c>
      <c r="C33" s="35">
        <v>44875</v>
      </c>
      <c r="D33" s="40" t="s">
        <v>163</v>
      </c>
      <c r="E33" s="37" t="s">
        <v>164</v>
      </c>
      <c r="F33" s="37" t="s">
        <v>165</v>
      </c>
      <c r="G33" s="88" t="s">
        <v>166</v>
      </c>
      <c r="H33" s="89">
        <v>57820</v>
      </c>
    </row>
    <row r="34" spans="2:8" s="32" customFormat="1" ht="56.25" customHeight="1" x14ac:dyDescent="0.25">
      <c r="B34" s="99">
        <v>44931</v>
      </c>
      <c r="C34" s="35">
        <v>44903</v>
      </c>
      <c r="D34" s="153" t="s">
        <v>225</v>
      </c>
      <c r="E34" s="107" t="s">
        <v>230</v>
      </c>
      <c r="F34" s="106" t="s">
        <v>226</v>
      </c>
      <c r="G34" s="160" t="s">
        <v>222</v>
      </c>
      <c r="H34" s="89">
        <v>57534.84</v>
      </c>
    </row>
    <row r="35" spans="2:8" s="32" customFormat="1" ht="49.5" customHeight="1" x14ac:dyDescent="0.25">
      <c r="B35" s="99">
        <v>44881</v>
      </c>
      <c r="C35" s="35">
        <v>44865</v>
      </c>
      <c r="D35" s="161" t="s">
        <v>227</v>
      </c>
      <c r="E35" s="37" t="s">
        <v>228</v>
      </c>
      <c r="F35" s="37" t="s">
        <v>229</v>
      </c>
      <c r="G35" s="88" t="s">
        <v>192</v>
      </c>
      <c r="H35" s="89">
        <v>6700</v>
      </c>
    </row>
    <row r="36" spans="2:8" s="32" customFormat="1" ht="65.25" customHeight="1" x14ac:dyDescent="0.25">
      <c r="B36" s="99">
        <v>44671</v>
      </c>
      <c r="C36" s="35">
        <v>44669</v>
      </c>
      <c r="D36" s="161" t="s">
        <v>189</v>
      </c>
      <c r="E36" s="37" t="s">
        <v>190</v>
      </c>
      <c r="F36" s="37" t="s">
        <v>191</v>
      </c>
      <c r="G36" s="88" t="s">
        <v>192</v>
      </c>
      <c r="H36" s="89">
        <v>4300</v>
      </c>
    </row>
    <row r="37" spans="2:8" s="32" customFormat="1" ht="66" customHeight="1" x14ac:dyDescent="0.25">
      <c r="B37" s="99">
        <v>44671</v>
      </c>
      <c r="C37" s="35">
        <v>44669</v>
      </c>
      <c r="D37" s="161" t="s">
        <v>193</v>
      </c>
      <c r="E37" s="37" t="s">
        <v>194</v>
      </c>
      <c r="F37" s="37" t="s">
        <v>195</v>
      </c>
      <c r="G37" s="88" t="s">
        <v>192</v>
      </c>
      <c r="H37" s="89">
        <v>2700</v>
      </c>
    </row>
    <row r="38" spans="2:8" s="32" customFormat="1" ht="69.75" customHeight="1" x14ac:dyDescent="0.25">
      <c r="B38" s="99">
        <v>44672</v>
      </c>
      <c r="C38" s="35">
        <v>44671</v>
      </c>
      <c r="D38" s="161" t="s">
        <v>196</v>
      </c>
      <c r="E38" s="37" t="s">
        <v>197</v>
      </c>
      <c r="F38" s="37" t="s">
        <v>198</v>
      </c>
      <c r="G38" s="88" t="s">
        <v>199</v>
      </c>
      <c r="H38" s="89">
        <v>4400</v>
      </c>
    </row>
    <row r="39" spans="2:8" s="32" customFormat="1" ht="80.25" customHeight="1" x14ac:dyDescent="0.25">
      <c r="B39" s="99">
        <v>44672</v>
      </c>
      <c r="C39" s="35">
        <v>44670</v>
      </c>
      <c r="D39" s="161" t="s">
        <v>200</v>
      </c>
      <c r="E39" s="37" t="s">
        <v>201</v>
      </c>
      <c r="F39" s="37" t="s">
        <v>202</v>
      </c>
      <c r="G39" s="88" t="s">
        <v>192</v>
      </c>
      <c r="H39" s="89">
        <v>2800</v>
      </c>
    </row>
    <row r="40" spans="2:8" s="32" customFormat="1" ht="56.25" customHeight="1" x14ac:dyDescent="0.25">
      <c r="B40" s="99">
        <v>44671</v>
      </c>
      <c r="C40" s="35">
        <v>44670</v>
      </c>
      <c r="D40" s="161" t="s">
        <v>203</v>
      </c>
      <c r="E40" s="37" t="s">
        <v>204</v>
      </c>
      <c r="F40" s="37" t="s">
        <v>205</v>
      </c>
      <c r="G40" s="88" t="s">
        <v>199</v>
      </c>
      <c r="H40" s="89">
        <v>2515</v>
      </c>
    </row>
    <row r="41" spans="2:8" s="32" customFormat="1" ht="63.75" customHeight="1" x14ac:dyDescent="0.25">
      <c r="B41" s="99">
        <v>44673</v>
      </c>
      <c r="C41" s="35">
        <v>44671</v>
      </c>
      <c r="D41" s="161" t="s">
        <v>206</v>
      </c>
      <c r="E41" s="37" t="s">
        <v>207</v>
      </c>
      <c r="F41" s="37" t="s">
        <v>208</v>
      </c>
      <c r="G41" s="88" t="s">
        <v>192</v>
      </c>
      <c r="H41" s="89">
        <v>2400</v>
      </c>
    </row>
    <row r="42" spans="2:8" s="32" customFormat="1" ht="63.75" customHeight="1" x14ac:dyDescent="0.25">
      <c r="B42" s="99">
        <v>44673</v>
      </c>
      <c r="C42" s="35">
        <v>44669</v>
      </c>
      <c r="D42" s="161" t="s">
        <v>209</v>
      </c>
      <c r="E42" s="37" t="s">
        <v>210</v>
      </c>
      <c r="F42" s="37" t="s">
        <v>211</v>
      </c>
      <c r="G42" s="88" t="s">
        <v>192</v>
      </c>
      <c r="H42" s="89">
        <v>3360</v>
      </c>
    </row>
    <row r="43" spans="2:8" s="32" customFormat="1" ht="33" customHeight="1" x14ac:dyDescent="0.25">
      <c r="B43" s="114">
        <v>44960</v>
      </c>
      <c r="C43" s="35">
        <v>44954</v>
      </c>
      <c r="D43" s="92" t="s">
        <v>261</v>
      </c>
      <c r="E43" s="107" t="s">
        <v>20</v>
      </c>
      <c r="F43" s="108" t="s">
        <v>257</v>
      </c>
      <c r="G43" s="88" t="s">
        <v>21</v>
      </c>
      <c r="H43" s="48">
        <v>64087.3</v>
      </c>
    </row>
    <row r="44" spans="2:8" s="32" customFormat="1" ht="32.25" customHeight="1" x14ac:dyDescent="0.25">
      <c r="B44" s="114">
        <v>44960</v>
      </c>
      <c r="C44" s="35">
        <v>44954</v>
      </c>
      <c r="D44" s="92" t="s">
        <v>262</v>
      </c>
      <c r="E44" s="107" t="s">
        <v>20</v>
      </c>
      <c r="F44" s="108" t="s">
        <v>258</v>
      </c>
      <c r="G44" s="88" t="s">
        <v>21</v>
      </c>
      <c r="H44" s="48">
        <v>42562.49</v>
      </c>
    </row>
    <row r="45" spans="2:8" s="32" customFormat="1" ht="30" customHeight="1" x14ac:dyDescent="0.25">
      <c r="B45" s="114">
        <v>44959</v>
      </c>
      <c r="C45" s="35">
        <v>44957</v>
      </c>
      <c r="D45" s="92" t="s">
        <v>252</v>
      </c>
      <c r="E45" s="107" t="s">
        <v>162</v>
      </c>
      <c r="F45" s="108" t="s">
        <v>253</v>
      </c>
      <c r="G45" s="88" t="s">
        <v>21</v>
      </c>
      <c r="H45" s="48">
        <v>492531.5</v>
      </c>
    </row>
    <row r="46" spans="2:8" s="32" customFormat="1" ht="30" customHeight="1" x14ac:dyDescent="0.25">
      <c r="B46" s="114">
        <v>44953</v>
      </c>
      <c r="C46" s="35">
        <v>44929</v>
      </c>
      <c r="D46" s="92" t="s">
        <v>269</v>
      </c>
      <c r="E46" s="107" t="s">
        <v>268</v>
      </c>
      <c r="F46" s="108" t="s">
        <v>270</v>
      </c>
      <c r="G46" s="88" t="s">
        <v>16</v>
      </c>
      <c r="H46" s="48">
        <v>1598</v>
      </c>
    </row>
    <row r="47" spans="2:8" s="32" customFormat="1" ht="30" customHeight="1" x14ac:dyDescent="0.25">
      <c r="B47" s="114">
        <v>44953</v>
      </c>
      <c r="C47" s="35">
        <v>44929</v>
      </c>
      <c r="D47" s="92" t="s">
        <v>271</v>
      </c>
      <c r="E47" s="107" t="s">
        <v>268</v>
      </c>
      <c r="F47" s="108" t="s">
        <v>270</v>
      </c>
      <c r="G47" s="88" t="s">
        <v>16</v>
      </c>
      <c r="H47" s="48">
        <v>1598</v>
      </c>
    </row>
    <row r="48" spans="2:8" s="32" customFormat="1" ht="30" customHeight="1" x14ac:dyDescent="0.25">
      <c r="B48" s="114">
        <v>44953</v>
      </c>
      <c r="C48" s="35">
        <v>44929</v>
      </c>
      <c r="D48" s="92" t="s">
        <v>272</v>
      </c>
      <c r="E48" s="107" t="s">
        <v>268</v>
      </c>
      <c r="F48" s="108" t="s">
        <v>270</v>
      </c>
      <c r="G48" s="88" t="s">
        <v>16</v>
      </c>
      <c r="H48" s="48">
        <v>1757</v>
      </c>
    </row>
    <row r="49" spans="2:8" s="32" customFormat="1" ht="41.25" customHeight="1" x14ac:dyDescent="0.25">
      <c r="B49" s="114">
        <v>44945</v>
      </c>
      <c r="C49" s="35">
        <v>44932</v>
      </c>
      <c r="D49" s="92" t="s">
        <v>244</v>
      </c>
      <c r="E49" s="107" t="s">
        <v>68</v>
      </c>
      <c r="F49" s="108" t="s">
        <v>245</v>
      </c>
      <c r="G49" s="88" t="s">
        <v>41</v>
      </c>
      <c r="H49" s="48">
        <v>2009</v>
      </c>
    </row>
    <row r="50" spans="2:8" s="32" customFormat="1" ht="29.25" customHeight="1" x14ac:dyDescent="0.25">
      <c r="B50" s="114">
        <v>44942</v>
      </c>
      <c r="C50" s="35">
        <v>44930</v>
      </c>
      <c r="D50" s="92" t="s">
        <v>232</v>
      </c>
      <c r="E50" s="92" t="s">
        <v>75</v>
      </c>
      <c r="F50" s="108" t="s">
        <v>234</v>
      </c>
      <c r="G50" s="88" t="s">
        <v>15</v>
      </c>
      <c r="H50" s="48">
        <v>14372.87</v>
      </c>
    </row>
    <row r="51" spans="2:8" s="32" customFormat="1" ht="30" customHeight="1" x14ac:dyDescent="0.25">
      <c r="B51" s="114">
        <v>44945</v>
      </c>
      <c r="C51" s="35">
        <v>44930</v>
      </c>
      <c r="D51" s="92" t="s">
        <v>249</v>
      </c>
      <c r="E51" s="92" t="s">
        <v>75</v>
      </c>
      <c r="F51" s="108" t="s">
        <v>250</v>
      </c>
      <c r="G51" s="88" t="s">
        <v>15</v>
      </c>
      <c r="H51" s="48">
        <v>3340</v>
      </c>
    </row>
    <row r="52" spans="2:8" s="32" customFormat="1" ht="36" customHeight="1" x14ac:dyDescent="0.25">
      <c r="B52" s="114">
        <v>44942</v>
      </c>
      <c r="C52" s="35">
        <v>44927</v>
      </c>
      <c r="D52" s="153" t="s">
        <v>233</v>
      </c>
      <c r="E52" s="37" t="s">
        <v>237</v>
      </c>
      <c r="F52" s="37" t="s">
        <v>235</v>
      </c>
      <c r="G52" s="24" t="s">
        <v>236</v>
      </c>
      <c r="H52" s="48">
        <v>15000</v>
      </c>
    </row>
    <row r="53" spans="2:8" s="32" customFormat="1" ht="42.75" customHeight="1" x14ac:dyDescent="0.25">
      <c r="B53" s="114">
        <v>44945</v>
      </c>
      <c r="C53" s="35">
        <v>44927</v>
      </c>
      <c r="D53" s="153" t="s">
        <v>247</v>
      </c>
      <c r="E53" s="37" t="s">
        <v>246</v>
      </c>
      <c r="F53" s="37" t="s">
        <v>248</v>
      </c>
      <c r="G53" s="24" t="s">
        <v>16</v>
      </c>
      <c r="H53" s="48">
        <v>910</v>
      </c>
    </row>
    <row r="54" spans="2:8" s="32" customFormat="1" ht="43.5" customHeight="1" x14ac:dyDescent="0.25">
      <c r="B54" s="99">
        <v>44945</v>
      </c>
      <c r="C54" s="35">
        <v>44932</v>
      </c>
      <c r="D54" s="40" t="s">
        <v>239</v>
      </c>
      <c r="E54" s="37" t="s">
        <v>31</v>
      </c>
      <c r="F54" s="37" t="s">
        <v>240</v>
      </c>
      <c r="G54" s="24" t="s">
        <v>19</v>
      </c>
      <c r="H54" s="89">
        <v>26500</v>
      </c>
    </row>
    <row r="55" spans="2:8" s="32" customFormat="1" ht="44.25" customHeight="1" x14ac:dyDescent="0.25">
      <c r="B55" s="99">
        <v>44953</v>
      </c>
      <c r="C55" s="35">
        <v>44943</v>
      </c>
      <c r="D55" s="40" t="s">
        <v>254</v>
      </c>
      <c r="E55" s="37" t="s">
        <v>64</v>
      </c>
      <c r="F55" s="37" t="s">
        <v>255</v>
      </c>
      <c r="G55" s="24" t="s">
        <v>18</v>
      </c>
      <c r="H55" s="89">
        <v>59000</v>
      </c>
    </row>
    <row r="56" spans="2:8" s="32" customFormat="1" ht="44.25" customHeight="1" x14ac:dyDescent="0.25">
      <c r="B56" s="99">
        <v>44942</v>
      </c>
      <c r="C56" s="35">
        <v>44936</v>
      </c>
      <c r="D56" s="40" t="s">
        <v>242</v>
      </c>
      <c r="E56" s="37" t="s">
        <v>53</v>
      </c>
      <c r="F56" s="37" t="s">
        <v>241</v>
      </c>
      <c r="G56" s="24" t="s">
        <v>19</v>
      </c>
      <c r="H56" s="48">
        <v>22000</v>
      </c>
    </row>
    <row r="57" spans="2:8" s="32" customFormat="1" ht="43.5" customHeight="1" x14ac:dyDescent="0.25">
      <c r="B57" s="99">
        <v>44952</v>
      </c>
      <c r="C57" s="162">
        <v>44952</v>
      </c>
      <c r="D57" s="182" t="s">
        <v>267</v>
      </c>
      <c r="E57" s="36" t="s">
        <v>266</v>
      </c>
      <c r="F57" s="44" t="s">
        <v>263</v>
      </c>
      <c r="G57" s="160" t="s">
        <v>264</v>
      </c>
      <c r="H57" s="48">
        <v>540270</v>
      </c>
    </row>
    <row r="58" spans="2:8" ht="21.75" customHeight="1" thickBot="1" x14ac:dyDescent="0.3">
      <c r="B58" s="15"/>
      <c r="C58" s="17"/>
      <c r="D58" s="16"/>
      <c r="E58" s="17"/>
      <c r="F58" s="17"/>
      <c r="G58" s="17"/>
      <c r="H58" s="49">
        <f>SUM(H13:H57)</f>
        <v>3701281.67</v>
      </c>
    </row>
    <row r="59" spans="2:8" ht="12" customHeight="1" x14ac:dyDescent="0.25">
      <c r="H59" s="2"/>
    </row>
    <row r="60" spans="2:8" ht="12" customHeight="1" x14ac:dyDescent="0.25">
      <c r="H60" s="2"/>
    </row>
    <row r="61" spans="2:8" ht="28.5" customHeight="1" x14ac:dyDescent="0.25">
      <c r="H61" s="2"/>
    </row>
    <row r="62" spans="2:8" s="1" customFormat="1" ht="18.75" customHeight="1" x14ac:dyDescent="0.25">
      <c r="B62" s="45" t="s">
        <v>256</v>
      </c>
      <c r="H62" s="2"/>
    </row>
    <row r="63" spans="2:8" s="1" customFormat="1" ht="14.25" customHeight="1" x14ac:dyDescent="0.5">
      <c r="B63" s="45" t="s">
        <v>276</v>
      </c>
      <c r="F63" s="6"/>
      <c r="G63" s="6"/>
      <c r="H63" s="22"/>
    </row>
    <row r="64" spans="2:8" s="1" customFormat="1" ht="11.25" customHeight="1" x14ac:dyDescent="0.25">
      <c r="B64" s="45" t="s">
        <v>277</v>
      </c>
      <c r="H64" s="2"/>
    </row>
    <row r="65" spans="2:8" s="1" customFormat="1" ht="11.25" customHeight="1" x14ac:dyDescent="0.25">
      <c r="B65" s="45"/>
      <c r="H65" s="2"/>
    </row>
    <row r="66" spans="2:8" ht="18" customHeight="1" x14ac:dyDescent="0.25">
      <c r="C66" s="45"/>
      <c r="D66" s="1"/>
      <c r="E66" s="1"/>
      <c r="F66" s="1"/>
      <c r="G66" s="1"/>
      <c r="H66" s="2"/>
    </row>
    <row r="67" spans="2:8" x14ac:dyDescent="0.25">
      <c r="H67" s="2"/>
    </row>
    <row r="68" spans="2:8" x14ac:dyDescent="0.25">
      <c r="B68" s="3" t="s">
        <v>6</v>
      </c>
      <c r="C68" s="3"/>
      <c r="E68" s="3" t="s">
        <v>7</v>
      </c>
      <c r="F68" s="4" t="s">
        <v>8</v>
      </c>
      <c r="G68" s="3" t="s">
        <v>9</v>
      </c>
      <c r="H68" s="5"/>
    </row>
    <row r="69" spans="2:8" ht="15" customHeight="1" x14ac:dyDescent="0.25">
      <c r="B69" s="3"/>
      <c r="C69" s="3"/>
      <c r="E69" s="3"/>
      <c r="F69" s="4"/>
      <c r="G69" s="3"/>
      <c r="H69" s="5"/>
    </row>
    <row r="70" spans="2:8" ht="15" customHeight="1" x14ac:dyDescent="0.25">
      <c r="B70" s="3"/>
      <c r="C70" s="3"/>
      <c r="E70" s="3"/>
      <c r="F70" s="4"/>
      <c r="G70" s="3"/>
      <c r="H70" s="5"/>
    </row>
    <row r="71" spans="2:8" ht="15" customHeight="1" x14ac:dyDescent="0.25">
      <c r="H71" s="6"/>
    </row>
    <row r="72" spans="2:8" x14ac:dyDescent="0.25">
      <c r="B72" s="7" t="s">
        <v>69</v>
      </c>
      <c r="C72" s="7"/>
      <c r="E72" s="7"/>
      <c r="F72" s="7" t="s">
        <v>10</v>
      </c>
      <c r="G72" s="7" t="s">
        <v>29</v>
      </c>
      <c r="H72" s="9"/>
    </row>
    <row r="73" spans="2:8" x14ac:dyDescent="0.25">
      <c r="B73" s="8" t="s">
        <v>39</v>
      </c>
      <c r="C73" s="10"/>
      <c r="E73" s="8"/>
      <c r="F73" s="8" t="s">
        <v>11</v>
      </c>
      <c r="G73" s="8" t="s">
        <v>12</v>
      </c>
      <c r="H73" s="11"/>
    </row>
    <row r="74" spans="2:8" x14ac:dyDescent="0.25">
      <c r="B74" s="78" t="s">
        <v>275</v>
      </c>
      <c r="C74" s="79"/>
      <c r="E74" s="11"/>
      <c r="F74" s="8"/>
      <c r="G74" s="8"/>
      <c r="H74" s="11"/>
    </row>
    <row r="75" spans="2:8" x14ac:dyDescent="0.25">
      <c r="C75" s="78"/>
      <c r="D75" s="79"/>
      <c r="E75" s="8"/>
      <c r="F75" s="8"/>
      <c r="G75" s="8"/>
      <c r="H75" s="11"/>
    </row>
    <row r="76" spans="2:8" x14ac:dyDescent="0.25">
      <c r="C76" s="80"/>
      <c r="D76" s="81"/>
      <c r="E76" s="8"/>
      <c r="G76" s="8"/>
      <c r="H76" s="11"/>
    </row>
    <row r="77" spans="2:8" s="1" customFormat="1" ht="18" customHeight="1" x14ac:dyDescent="0.25">
      <c r="C77" s="82"/>
      <c r="D77" s="83"/>
      <c r="E77" s="82"/>
      <c r="F77" s="82"/>
      <c r="G77" s="82"/>
      <c r="H77" s="20"/>
    </row>
  </sheetData>
  <mergeCells count="15">
    <mergeCell ref="B1:H1"/>
    <mergeCell ref="B2:H2"/>
    <mergeCell ref="B3:H3"/>
    <mergeCell ref="B4:H4"/>
    <mergeCell ref="B5:H5"/>
    <mergeCell ref="B6:H6"/>
    <mergeCell ref="B8:H8"/>
    <mergeCell ref="B9:H9"/>
    <mergeCell ref="B11:B12"/>
    <mergeCell ref="C11:C12"/>
    <mergeCell ref="D11:D12"/>
    <mergeCell ref="E11:E12"/>
    <mergeCell ref="F11:F12"/>
    <mergeCell ref="G11:G12"/>
    <mergeCell ref="H11:H12"/>
  </mergeCells>
  <pageMargins left="0.19685039370078741" right="0.19685039370078741" top="0.7" bottom="0.19685039370078741" header="0.67" footer="0.19685039370078741"/>
  <pageSetup scale="7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9D581A-AFA0-4326-A6E5-F18F7FF9D5FB}">
  <sheetPr>
    <tabColor rgb="FF7030A0"/>
  </sheetPr>
  <dimension ref="B1:T178"/>
  <sheetViews>
    <sheetView tabSelected="1" topLeftCell="A59" zoomScale="90" zoomScaleNormal="90" workbookViewId="0">
      <selection activeCell="B67" sqref="B67:B70"/>
    </sheetView>
  </sheetViews>
  <sheetFormatPr baseColWidth="10" defaultRowHeight="15" x14ac:dyDescent="0.25"/>
  <cols>
    <col min="1" max="1" width="1.28515625" customWidth="1"/>
    <col min="2" max="2" width="10" customWidth="1"/>
    <col min="3" max="3" width="9.85546875" customWidth="1"/>
    <col min="4" max="4" width="26.28515625" customWidth="1"/>
    <col min="5" max="5" width="32.42578125" customWidth="1"/>
    <col min="6" max="6" width="55.28515625" customWidth="1"/>
    <col min="7" max="7" width="15.85546875" customWidth="1"/>
    <col min="8" max="9" width="14.28515625" customWidth="1"/>
    <col min="10" max="10" width="13.28515625" customWidth="1"/>
    <col min="11" max="11" width="13.42578125" customWidth="1"/>
    <col min="12" max="12" width="13.7109375" customWidth="1"/>
  </cols>
  <sheetData>
    <row r="1" spans="2:20" ht="15" customHeight="1" x14ac:dyDescent="0.6">
      <c r="B1" s="193"/>
      <c r="C1" s="193"/>
      <c r="D1" s="193"/>
      <c r="E1" s="193"/>
      <c r="F1" s="193"/>
      <c r="G1" s="193"/>
      <c r="H1" s="193"/>
      <c r="I1" s="193"/>
      <c r="J1" s="193"/>
      <c r="K1" s="193"/>
    </row>
    <row r="2" spans="2:20" ht="24.75" customHeight="1" x14ac:dyDescent="0.25">
      <c r="B2" s="211" t="s">
        <v>0</v>
      </c>
      <c r="C2" s="211"/>
      <c r="D2" s="211"/>
      <c r="E2" s="211"/>
      <c r="F2" s="211"/>
      <c r="G2" s="211"/>
      <c r="H2" s="211"/>
      <c r="I2" s="211"/>
      <c r="J2" s="211"/>
      <c r="K2" s="211"/>
    </row>
    <row r="3" spans="2:20" ht="21" customHeight="1" x14ac:dyDescent="0.25">
      <c r="B3" s="184" t="s">
        <v>28</v>
      </c>
      <c r="C3" s="184"/>
      <c r="D3" s="184"/>
      <c r="E3" s="184"/>
      <c r="F3" s="184"/>
      <c r="G3" s="184"/>
      <c r="H3" s="184"/>
      <c r="I3" s="184"/>
      <c r="J3" s="184"/>
      <c r="K3" s="184"/>
    </row>
    <row r="4" spans="2:20" ht="21" customHeight="1" x14ac:dyDescent="0.25">
      <c r="B4" s="184" t="s">
        <v>14</v>
      </c>
      <c r="C4" s="184"/>
      <c r="D4" s="184"/>
      <c r="E4" s="184"/>
      <c r="F4" s="184"/>
      <c r="G4" s="184"/>
      <c r="H4" s="184"/>
      <c r="I4" s="184"/>
      <c r="J4" s="184"/>
      <c r="K4" s="184"/>
    </row>
    <row r="5" spans="2:20" ht="17.25" customHeight="1" x14ac:dyDescent="0.25">
      <c r="B5" s="195" t="s">
        <v>51</v>
      </c>
      <c r="C5" s="195"/>
      <c r="D5" s="195"/>
      <c r="E5" s="195"/>
      <c r="F5" s="195"/>
      <c r="G5" s="195"/>
      <c r="H5" s="195"/>
      <c r="I5" s="195"/>
      <c r="J5" s="195"/>
      <c r="K5" s="195"/>
    </row>
    <row r="6" spans="2:20" ht="18" customHeight="1" x14ac:dyDescent="0.25">
      <c r="B6" s="183" t="s">
        <v>52</v>
      </c>
      <c r="C6" s="183"/>
      <c r="D6" s="183"/>
      <c r="E6" s="183"/>
      <c r="F6" s="183"/>
      <c r="G6" s="183"/>
      <c r="H6" s="183"/>
      <c r="I6" s="183"/>
      <c r="J6" s="183"/>
      <c r="K6" s="183"/>
    </row>
    <row r="7" spans="2:20" ht="12.75" customHeight="1" x14ac:dyDescent="0.25">
      <c r="B7" s="86"/>
      <c r="C7" s="86"/>
      <c r="D7" s="86"/>
      <c r="E7" s="86"/>
      <c r="F7" s="86"/>
      <c r="G7" s="86"/>
      <c r="H7" s="86"/>
      <c r="I7" s="86"/>
      <c r="J7" s="86"/>
      <c r="K7" s="86"/>
    </row>
    <row r="8" spans="2:20" ht="17.25" customHeight="1" x14ac:dyDescent="0.25">
      <c r="B8" s="184" t="s">
        <v>50</v>
      </c>
      <c r="C8" s="184"/>
      <c r="D8" s="184"/>
      <c r="E8" s="184"/>
      <c r="F8" s="184"/>
      <c r="G8" s="184"/>
      <c r="H8" s="184"/>
      <c r="I8" s="184"/>
      <c r="J8" s="184"/>
      <c r="K8" s="184"/>
    </row>
    <row r="9" spans="2:20" s="1" customFormat="1" ht="16.5" customHeight="1" x14ac:dyDescent="0.25">
      <c r="B9" s="184" t="s">
        <v>44</v>
      </c>
      <c r="C9" s="184"/>
      <c r="D9" s="184"/>
      <c r="E9" s="184"/>
      <c r="F9" s="184"/>
      <c r="G9" s="184"/>
      <c r="H9" s="184"/>
      <c r="I9" s="184"/>
      <c r="J9" s="184"/>
      <c r="K9" s="184"/>
      <c r="L9" s="85"/>
      <c r="M9" s="85"/>
      <c r="N9" s="85"/>
      <c r="O9" s="96"/>
      <c r="P9" s="96"/>
      <c r="Q9" s="96"/>
      <c r="R9" s="96"/>
      <c r="S9" s="96"/>
      <c r="T9" s="96"/>
    </row>
    <row r="10" spans="2:20" ht="20.25" customHeight="1" x14ac:dyDescent="0.25">
      <c r="B10" s="184" t="s">
        <v>251</v>
      </c>
      <c r="C10" s="184"/>
      <c r="D10" s="184"/>
      <c r="E10" s="184"/>
      <c r="F10" s="184"/>
      <c r="G10" s="184"/>
      <c r="H10" s="184"/>
      <c r="I10" s="184"/>
      <c r="J10" s="184"/>
      <c r="K10" s="184"/>
    </row>
    <row r="11" spans="2:20" ht="10.5" customHeight="1" thickBot="1" x14ac:dyDescent="0.3">
      <c r="C11" s="210"/>
      <c r="D11" s="210"/>
      <c r="E11" s="210"/>
      <c r="F11" s="210"/>
      <c r="G11" s="210"/>
      <c r="H11" s="210"/>
      <c r="I11" s="95"/>
      <c r="J11" s="95"/>
      <c r="K11" s="95"/>
      <c r="L11" s="1"/>
      <c r="M11" s="1"/>
    </row>
    <row r="12" spans="2:20" ht="24" customHeight="1" x14ac:dyDescent="0.25">
      <c r="B12" s="204" t="s">
        <v>42</v>
      </c>
      <c r="C12" s="206" t="s">
        <v>1</v>
      </c>
      <c r="D12" s="208" t="s">
        <v>2</v>
      </c>
      <c r="E12" s="187" t="s">
        <v>3</v>
      </c>
      <c r="F12" s="187" t="s">
        <v>4</v>
      </c>
      <c r="G12" s="189" t="s">
        <v>43</v>
      </c>
      <c r="H12" s="196" t="s">
        <v>5</v>
      </c>
      <c r="I12" s="198" t="s">
        <v>45</v>
      </c>
      <c r="J12" s="200" t="s">
        <v>46</v>
      </c>
      <c r="K12" s="202" t="s">
        <v>47</v>
      </c>
      <c r="L12" s="13"/>
      <c r="M12" s="1"/>
    </row>
    <row r="13" spans="2:20" ht="10.5" customHeight="1" thickBot="1" x14ac:dyDescent="0.3">
      <c r="B13" s="205"/>
      <c r="C13" s="207"/>
      <c r="D13" s="209"/>
      <c r="E13" s="188"/>
      <c r="F13" s="188"/>
      <c r="G13" s="190"/>
      <c r="H13" s="197"/>
      <c r="I13" s="199"/>
      <c r="J13" s="201"/>
      <c r="K13" s="203"/>
      <c r="L13" s="14"/>
      <c r="M13" s="1"/>
    </row>
    <row r="14" spans="2:20" s="1" customFormat="1" ht="48.75" customHeight="1" x14ac:dyDescent="0.25">
      <c r="B14" s="67">
        <v>44104</v>
      </c>
      <c r="C14" s="53">
        <v>44104</v>
      </c>
      <c r="D14" s="50" t="s">
        <v>24</v>
      </c>
      <c r="E14" s="31" t="s">
        <v>22</v>
      </c>
      <c r="F14" s="33" t="s">
        <v>25</v>
      </c>
      <c r="G14" s="102" t="s">
        <v>23</v>
      </c>
      <c r="H14" s="54">
        <v>2600</v>
      </c>
      <c r="I14" s="60">
        <v>44134</v>
      </c>
      <c r="J14" s="55">
        <v>0</v>
      </c>
      <c r="K14" s="47">
        <v>2600</v>
      </c>
      <c r="L14" s="72"/>
      <c r="M14" s="38"/>
    </row>
    <row r="15" spans="2:20" s="1" customFormat="1" ht="48" customHeight="1" x14ac:dyDescent="0.25">
      <c r="B15" s="69">
        <v>44169</v>
      </c>
      <c r="C15" s="162">
        <v>44169</v>
      </c>
      <c r="D15" s="170" t="s">
        <v>26</v>
      </c>
      <c r="E15" s="51" t="s">
        <v>22</v>
      </c>
      <c r="F15" s="43" t="s">
        <v>27</v>
      </c>
      <c r="G15" s="101" t="s">
        <v>23</v>
      </c>
      <c r="H15" s="46">
        <v>2640</v>
      </c>
      <c r="I15" s="61">
        <v>44200</v>
      </c>
      <c r="J15" s="56">
        <v>0</v>
      </c>
      <c r="K15" s="52">
        <v>2640</v>
      </c>
      <c r="L15" s="72"/>
      <c r="M15" s="38"/>
    </row>
    <row r="16" spans="2:20" s="32" customFormat="1" ht="58.5" customHeight="1" x14ac:dyDescent="0.25">
      <c r="B16" s="168" t="s">
        <v>265</v>
      </c>
      <c r="C16" s="166" t="s">
        <v>265</v>
      </c>
      <c r="D16" s="169" t="s">
        <v>35</v>
      </c>
      <c r="E16" s="36" t="s">
        <v>36</v>
      </c>
      <c r="F16" s="44" t="s">
        <v>273</v>
      </c>
      <c r="G16" s="24" t="s">
        <v>37</v>
      </c>
      <c r="H16" s="39">
        <f>810265.65+53839.95-216776.99-53841.65+53839.95+53839.95-216818.84+53807.48+53807.48+53807.48</f>
        <v>645770.45999999985</v>
      </c>
      <c r="I16" s="113">
        <v>44772</v>
      </c>
      <c r="J16" s="39">
        <v>0</v>
      </c>
      <c r="K16" s="48">
        <f>810265.65+53839.95-216776.99-53841.65+53839.95+53839.95-216818.84+53807.48+53807.48+53807.48</f>
        <v>645770.45999999985</v>
      </c>
      <c r="L16" s="128"/>
      <c r="M16" s="129"/>
      <c r="N16" s="122"/>
      <c r="P16" s="1"/>
      <c r="Q16" s="1"/>
    </row>
    <row r="17" spans="2:17" s="32" customFormat="1" ht="47.25" customHeight="1" x14ac:dyDescent="0.25">
      <c r="B17" s="168" t="s">
        <v>265</v>
      </c>
      <c r="C17" s="166" t="s">
        <v>265</v>
      </c>
      <c r="D17" s="157" t="s">
        <v>35</v>
      </c>
      <c r="E17" s="36" t="s">
        <v>38</v>
      </c>
      <c r="F17" s="44" t="s">
        <v>274</v>
      </c>
      <c r="G17" s="24" t="s">
        <v>40</v>
      </c>
      <c r="H17" s="39">
        <f>625+250+250+125+125+125+125+125+125+125+125+125+125+125+125+125</f>
        <v>2750</v>
      </c>
      <c r="I17" s="113">
        <v>44772</v>
      </c>
      <c r="J17" s="39">
        <v>0</v>
      </c>
      <c r="K17" s="48">
        <f>625+250+250+125+125+125+125+125+125+125+125+125+125+125+125+125</f>
        <v>2750</v>
      </c>
      <c r="L17" s="74"/>
      <c r="M17" s="41"/>
      <c r="N17" s="122"/>
    </row>
    <row r="18" spans="2:17" s="32" customFormat="1" ht="31.5" customHeight="1" x14ac:dyDescent="0.25">
      <c r="B18" s="99">
        <v>44356</v>
      </c>
      <c r="C18" s="35">
        <v>44306</v>
      </c>
      <c r="D18" s="40" t="s">
        <v>156</v>
      </c>
      <c r="E18" s="37" t="s">
        <v>33</v>
      </c>
      <c r="F18" s="23" t="s">
        <v>34</v>
      </c>
      <c r="G18" s="24" t="s">
        <v>17</v>
      </c>
      <c r="H18" s="39">
        <v>79041.81</v>
      </c>
      <c r="I18" s="113">
        <v>44336</v>
      </c>
      <c r="J18" s="39">
        <v>0</v>
      </c>
      <c r="K18" s="48">
        <v>79041.81</v>
      </c>
      <c r="L18" s="73"/>
      <c r="M18" s="121"/>
      <c r="N18" s="75"/>
    </row>
    <row r="19" spans="2:17" s="32" customFormat="1" ht="62.25" customHeight="1" x14ac:dyDescent="0.25">
      <c r="B19" s="156">
        <v>44883</v>
      </c>
      <c r="C19" s="35">
        <v>44853</v>
      </c>
      <c r="D19" s="158" t="s">
        <v>167</v>
      </c>
      <c r="E19" s="107" t="s">
        <v>231</v>
      </c>
      <c r="F19" s="106" t="s">
        <v>168</v>
      </c>
      <c r="G19" s="24" t="s">
        <v>135</v>
      </c>
      <c r="H19" s="39">
        <v>155072.45000000001</v>
      </c>
      <c r="I19" s="154">
        <v>44884</v>
      </c>
      <c r="J19" s="39">
        <v>0</v>
      </c>
      <c r="K19" s="48">
        <v>155072.45000000001</v>
      </c>
      <c r="L19" s="135"/>
      <c r="M19" s="119"/>
      <c r="N19" s="122"/>
      <c r="P19" s="1"/>
      <c r="Q19" s="1"/>
    </row>
    <row r="20" spans="2:17" s="32" customFormat="1" ht="60" customHeight="1" x14ac:dyDescent="0.25">
      <c r="B20" s="156">
        <v>44909</v>
      </c>
      <c r="C20" s="35">
        <v>44895</v>
      </c>
      <c r="D20" s="159" t="s">
        <v>177</v>
      </c>
      <c r="E20" s="107" t="s">
        <v>178</v>
      </c>
      <c r="F20" s="108" t="s">
        <v>179</v>
      </c>
      <c r="G20" s="88" t="s">
        <v>173</v>
      </c>
      <c r="H20" s="39">
        <v>44132</v>
      </c>
      <c r="I20" s="113">
        <v>44925</v>
      </c>
      <c r="J20" s="39">
        <v>0</v>
      </c>
      <c r="K20" s="48">
        <v>44132</v>
      </c>
      <c r="L20" s="135"/>
      <c r="M20" s="119"/>
      <c r="N20" s="122"/>
      <c r="O20" s="122"/>
    </row>
    <row r="21" spans="2:17" s="32" customFormat="1" ht="39" customHeight="1" x14ac:dyDescent="0.25">
      <c r="B21" s="114">
        <v>44936</v>
      </c>
      <c r="C21" s="35">
        <v>44925</v>
      </c>
      <c r="D21" s="92" t="s">
        <v>177</v>
      </c>
      <c r="E21" s="107" t="s">
        <v>259</v>
      </c>
      <c r="F21" s="108" t="s">
        <v>260</v>
      </c>
      <c r="G21" s="115" t="s">
        <v>19</v>
      </c>
      <c r="H21" s="39">
        <v>20000</v>
      </c>
      <c r="I21" s="113">
        <v>44956</v>
      </c>
      <c r="J21" s="39">
        <v>0</v>
      </c>
      <c r="K21" s="48">
        <v>20000</v>
      </c>
    </row>
    <row r="22" spans="2:17" s="32" customFormat="1" ht="38.25" customHeight="1" x14ac:dyDescent="0.25">
      <c r="B22" s="114">
        <v>44931</v>
      </c>
      <c r="C22" s="35">
        <v>44926</v>
      </c>
      <c r="D22" s="92" t="s">
        <v>213</v>
      </c>
      <c r="E22" s="107" t="s">
        <v>81</v>
      </c>
      <c r="F22" s="108" t="s">
        <v>214</v>
      </c>
      <c r="G22" s="88" t="s">
        <v>15</v>
      </c>
      <c r="H22" s="39">
        <v>36436.019999999997</v>
      </c>
      <c r="I22" s="113">
        <v>44956</v>
      </c>
      <c r="J22" s="39">
        <v>36436.019999999997</v>
      </c>
      <c r="K22" s="48">
        <v>0</v>
      </c>
      <c r="L22" s="135"/>
      <c r="M22" s="119"/>
      <c r="N22" s="122"/>
    </row>
    <row r="23" spans="2:17" s="32" customFormat="1" ht="47.25" customHeight="1" x14ac:dyDescent="0.25">
      <c r="B23" s="114">
        <v>44931</v>
      </c>
      <c r="C23" s="35">
        <v>44926</v>
      </c>
      <c r="D23" s="92" t="s">
        <v>215</v>
      </c>
      <c r="E23" s="107" t="s">
        <v>81</v>
      </c>
      <c r="F23" s="108" t="s">
        <v>216</v>
      </c>
      <c r="G23" s="88" t="s">
        <v>15</v>
      </c>
      <c r="H23" s="39">
        <v>2585.27</v>
      </c>
      <c r="I23" s="113">
        <v>44956</v>
      </c>
      <c r="J23" s="39">
        <v>2585.27</v>
      </c>
      <c r="K23" s="48">
        <v>0</v>
      </c>
      <c r="L23" s="135"/>
      <c r="M23" s="119"/>
      <c r="N23" s="122"/>
    </row>
    <row r="24" spans="2:17" s="32" customFormat="1" ht="38.25" customHeight="1" x14ac:dyDescent="0.25">
      <c r="B24" s="114">
        <v>44931</v>
      </c>
      <c r="C24" s="35">
        <v>44903</v>
      </c>
      <c r="D24" s="153" t="s">
        <v>217</v>
      </c>
      <c r="E24" s="37" t="s">
        <v>218</v>
      </c>
      <c r="F24" s="23" t="s">
        <v>61</v>
      </c>
      <c r="G24" s="24" t="s">
        <v>17</v>
      </c>
      <c r="H24" s="39">
        <v>24227.040000000001</v>
      </c>
      <c r="I24" s="113">
        <v>44934</v>
      </c>
      <c r="J24" s="39">
        <v>0</v>
      </c>
      <c r="K24" s="48">
        <v>24227.040000000001</v>
      </c>
      <c r="L24" s="135"/>
      <c r="M24" s="119"/>
      <c r="N24" s="122"/>
    </row>
    <row r="25" spans="2:17" s="32" customFormat="1" ht="33.75" customHeight="1" x14ac:dyDescent="0.25">
      <c r="B25" s="99">
        <v>44883</v>
      </c>
      <c r="C25" s="35">
        <v>44855</v>
      </c>
      <c r="D25" s="153" t="s">
        <v>169</v>
      </c>
      <c r="E25" s="37" t="s">
        <v>170</v>
      </c>
      <c r="F25" s="23" t="s">
        <v>61</v>
      </c>
      <c r="G25" s="24" t="s">
        <v>17</v>
      </c>
      <c r="H25" s="39">
        <v>161513.60999999999</v>
      </c>
      <c r="I25" s="113">
        <v>44886</v>
      </c>
      <c r="J25" s="59">
        <v>0</v>
      </c>
      <c r="K25" s="48">
        <v>161513.60999999999</v>
      </c>
      <c r="L25" s="73"/>
      <c r="M25" s="121"/>
      <c r="N25" s="105"/>
    </row>
    <row r="26" spans="2:17" s="32" customFormat="1" ht="60" customHeight="1" x14ac:dyDescent="0.25">
      <c r="B26" s="99">
        <v>44931</v>
      </c>
      <c r="C26" s="35">
        <v>44903</v>
      </c>
      <c r="D26" s="153" t="s">
        <v>219</v>
      </c>
      <c r="E26" s="107" t="s">
        <v>220</v>
      </c>
      <c r="F26" s="106" t="s">
        <v>221</v>
      </c>
      <c r="G26" s="160" t="s">
        <v>222</v>
      </c>
      <c r="H26" s="39">
        <v>145532.99</v>
      </c>
      <c r="I26" s="113">
        <v>44934</v>
      </c>
      <c r="J26" s="59">
        <v>0</v>
      </c>
      <c r="K26" s="48">
        <v>145532.99</v>
      </c>
      <c r="L26" s="73"/>
      <c r="M26" s="121"/>
      <c r="N26" s="105"/>
    </row>
    <row r="27" spans="2:17" s="32" customFormat="1" ht="39" customHeight="1" x14ac:dyDescent="0.25">
      <c r="B27" s="99">
        <v>44903</v>
      </c>
      <c r="C27" s="35">
        <v>44867</v>
      </c>
      <c r="D27" s="40" t="s">
        <v>176</v>
      </c>
      <c r="E27" s="37" t="s">
        <v>31</v>
      </c>
      <c r="F27" s="37" t="s">
        <v>175</v>
      </c>
      <c r="G27" s="24" t="s">
        <v>19</v>
      </c>
      <c r="H27" s="39">
        <v>26500</v>
      </c>
      <c r="I27" s="113">
        <v>44897</v>
      </c>
      <c r="J27" s="59">
        <v>0</v>
      </c>
      <c r="K27" s="48">
        <v>26500</v>
      </c>
      <c r="L27" s="73"/>
      <c r="M27" s="121"/>
      <c r="N27" s="105"/>
    </row>
    <row r="28" spans="2:17" s="32" customFormat="1" ht="38.25" customHeight="1" x14ac:dyDescent="0.25">
      <c r="B28" s="99">
        <v>44952</v>
      </c>
      <c r="C28" s="35">
        <v>44900</v>
      </c>
      <c r="D28" s="40" t="s">
        <v>238</v>
      </c>
      <c r="E28" s="37" t="s">
        <v>31</v>
      </c>
      <c r="F28" s="37" t="s">
        <v>243</v>
      </c>
      <c r="G28" s="24" t="s">
        <v>19</v>
      </c>
      <c r="H28" s="39">
        <v>26500</v>
      </c>
      <c r="I28" s="113">
        <v>44931</v>
      </c>
      <c r="J28" s="59">
        <v>0</v>
      </c>
      <c r="K28" s="48">
        <v>26500</v>
      </c>
    </row>
    <row r="29" spans="2:17" s="32" customFormat="1" ht="42.75" customHeight="1" x14ac:dyDescent="0.25">
      <c r="B29" s="99">
        <v>44921</v>
      </c>
      <c r="C29" s="35">
        <v>44914</v>
      </c>
      <c r="D29" s="40" t="s">
        <v>185</v>
      </c>
      <c r="E29" s="37" t="s">
        <v>186</v>
      </c>
      <c r="F29" s="37" t="s">
        <v>187</v>
      </c>
      <c r="G29" s="88" t="s">
        <v>188</v>
      </c>
      <c r="H29" s="59">
        <v>596705.39</v>
      </c>
      <c r="I29" s="113">
        <v>44914</v>
      </c>
      <c r="J29" s="59">
        <v>0</v>
      </c>
      <c r="K29" s="89">
        <v>596705.39</v>
      </c>
      <c r="L29" s="135"/>
      <c r="M29" s="119"/>
      <c r="N29" s="155"/>
    </row>
    <row r="30" spans="2:17" s="32" customFormat="1" ht="28.5" customHeight="1" x14ac:dyDescent="0.25">
      <c r="B30" s="114">
        <v>44931</v>
      </c>
      <c r="C30" s="35">
        <v>44903</v>
      </c>
      <c r="D30" s="153" t="s">
        <v>223</v>
      </c>
      <c r="E30" s="37" t="s">
        <v>224</v>
      </c>
      <c r="F30" s="23" t="s">
        <v>61</v>
      </c>
      <c r="G30" s="24" t="s">
        <v>17</v>
      </c>
      <c r="H30" s="39">
        <v>20073.830000000002</v>
      </c>
      <c r="I30" s="113">
        <v>44934</v>
      </c>
      <c r="J30" s="59">
        <v>0</v>
      </c>
      <c r="K30" s="48">
        <v>20073.830000000002</v>
      </c>
      <c r="L30" s="135"/>
      <c r="M30" s="119"/>
      <c r="N30" s="155"/>
    </row>
    <row r="31" spans="2:17" s="32" customFormat="1" ht="57.75" customHeight="1" x14ac:dyDescent="0.25">
      <c r="B31" s="99">
        <v>44897</v>
      </c>
      <c r="C31" s="35">
        <v>44893</v>
      </c>
      <c r="D31" s="40" t="s">
        <v>171</v>
      </c>
      <c r="E31" s="37" t="s">
        <v>164</v>
      </c>
      <c r="F31" s="37" t="s">
        <v>172</v>
      </c>
      <c r="G31" s="88" t="s">
        <v>174</v>
      </c>
      <c r="H31" s="59">
        <v>64852.800000000003</v>
      </c>
      <c r="I31" s="113">
        <v>44923</v>
      </c>
      <c r="J31" s="59">
        <v>0</v>
      </c>
      <c r="K31" s="89">
        <v>64852.800000000003</v>
      </c>
      <c r="L31" s="136"/>
      <c r="M31" s="104"/>
      <c r="N31" s="130"/>
    </row>
    <row r="32" spans="2:17" s="32" customFormat="1" ht="44.25" customHeight="1" x14ac:dyDescent="0.25">
      <c r="B32" s="99">
        <v>44921</v>
      </c>
      <c r="C32" s="35">
        <v>44916</v>
      </c>
      <c r="D32" s="40" t="s">
        <v>183</v>
      </c>
      <c r="E32" s="37" t="s">
        <v>164</v>
      </c>
      <c r="F32" s="37" t="s">
        <v>184</v>
      </c>
      <c r="G32" s="88" t="s">
        <v>63</v>
      </c>
      <c r="H32" s="59">
        <v>52982</v>
      </c>
      <c r="I32" s="113">
        <v>44947</v>
      </c>
      <c r="J32" s="59">
        <v>0</v>
      </c>
      <c r="K32" s="89">
        <v>52982</v>
      </c>
      <c r="L32" s="136"/>
      <c r="M32" s="104"/>
      <c r="N32" s="130"/>
    </row>
    <row r="33" spans="2:14" s="32" customFormat="1" ht="60" customHeight="1" x14ac:dyDescent="0.25">
      <c r="B33" s="99">
        <v>44897</v>
      </c>
      <c r="C33" s="35">
        <v>44894</v>
      </c>
      <c r="D33" s="40" t="s">
        <v>180</v>
      </c>
      <c r="E33" s="37" t="s">
        <v>164</v>
      </c>
      <c r="F33" s="37" t="s">
        <v>181</v>
      </c>
      <c r="G33" s="88" t="s">
        <v>182</v>
      </c>
      <c r="H33" s="59">
        <v>159300</v>
      </c>
      <c r="I33" s="113">
        <v>44924</v>
      </c>
      <c r="J33" s="39">
        <v>0</v>
      </c>
      <c r="K33" s="89">
        <v>159300</v>
      </c>
      <c r="L33" s="136"/>
      <c r="M33" s="104"/>
      <c r="N33" s="130"/>
    </row>
    <row r="34" spans="2:14" s="32" customFormat="1" ht="46.5" customHeight="1" x14ac:dyDescent="0.25">
      <c r="B34" s="99">
        <v>44876</v>
      </c>
      <c r="C34" s="35">
        <v>44875</v>
      </c>
      <c r="D34" s="40" t="s">
        <v>163</v>
      </c>
      <c r="E34" s="37" t="s">
        <v>164</v>
      </c>
      <c r="F34" s="37" t="s">
        <v>165</v>
      </c>
      <c r="G34" s="88" t="s">
        <v>166</v>
      </c>
      <c r="H34" s="59">
        <v>57820</v>
      </c>
      <c r="I34" s="113">
        <v>44905</v>
      </c>
      <c r="J34" s="39">
        <v>0</v>
      </c>
      <c r="K34" s="89">
        <v>57820</v>
      </c>
      <c r="L34" s="135"/>
      <c r="M34" s="119"/>
      <c r="N34" s="130"/>
    </row>
    <row r="35" spans="2:14" s="32" customFormat="1" ht="54.75" customHeight="1" x14ac:dyDescent="0.25">
      <c r="B35" s="99">
        <v>44931</v>
      </c>
      <c r="C35" s="35">
        <v>44903</v>
      </c>
      <c r="D35" s="153" t="s">
        <v>225</v>
      </c>
      <c r="E35" s="107" t="s">
        <v>230</v>
      </c>
      <c r="F35" s="106" t="s">
        <v>226</v>
      </c>
      <c r="G35" s="160" t="s">
        <v>222</v>
      </c>
      <c r="H35" s="59">
        <v>57534.84</v>
      </c>
      <c r="I35" s="113">
        <v>44934</v>
      </c>
      <c r="J35" s="39">
        <v>0</v>
      </c>
      <c r="K35" s="89">
        <v>57534.84</v>
      </c>
      <c r="L35" s="135"/>
      <c r="M35" s="119"/>
      <c r="N35" s="130"/>
    </row>
    <row r="36" spans="2:14" s="32" customFormat="1" ht="46.5" customHeight="1" x14ac:dyDescent="0.25">
      <c r="B36" s="99">
        <v>44881</v>
      </c>
      <c r="C36" s="35">
        <v>44865</v>
      </c>
      <c r="D36" s="161" t="s">
        <v>227</v>
      </c>
      <c r="E36" s="37" t="s">
        <v>228</v>
      </c>
      <c r="F36" s="37" t="s">
        <v>229</v>
      </c>
      <c r="G36" s="88" t="s">
        <v>192</v>
      </c>
      <c r="H36" s="59">
        <v>6700</v>
      </c>
      <c r="I36" s="113">
        <v>44895</v>
      </c>
      <c r="J36" s="39">
        <v>0</v>
      </c>
      <c r="K36" s="89">
        <v>6700</v>
      </c>
      <c r="L36" s="135"/>
      <c r="M36" s="119"/>
      <c r="N36" s="130"/>
    </row>
    <row r="37" spans="2:14" s="32" customFormat="1" ht="77.25" customHeight="1" x14ac:dyDescent="0.25">
      <c r="B37" s="99">
        <v>44671</v>
      </c>
      <c r="C37" s="35">
        <v>44669</v>
      </c>
      <c r="D37" s="161" t="s">
        <v>189</v>
      </c>
      <c r="E37" s="37" t="s">
        <v>190</v>
      </c>
      <c r="F37" s="37" t="s">
        <v>212</v>
      </c>
      <c r="G37" s="88" t="s">
        <v>192</v>
      </c>
      <c r="H37" s="59">
        <v>4300</v>
      </c>
      <c r="I37" s="113">
        <v>44699</v>
      </c>
      <c r="J37" s="39">
        <v>0</v>
      </c>
      <c r="K37" s="89">
        <v>4300</v>
      </c>
      <c r="L37" s="135"/>
      <c r="M37" s="119"/>
      <c r="N37" s="130"/>
    </row>
    <row r="38" spans="2:14" s="32" customFormat="1" ht="71.25" customHeight="1" x14ac:dyDescent="0.25">
      <c r="B38" s="99">
        <v>44671</v>
      </c>
      <c r="C38" s="35">
        <v>44669</v>
      </c>
      <c r="D38" s="161" t="s">
        <v>193</v>
      </c>
      <c r="E38" s="37" t="s">
        <v>194</v>
      </c>
      <c r="F38" s="37" t="s">
        <v>195</v>
      </c>
      <c r="G38" s="88" t="s">
        <v>192</v>
      </c>
      <c r="H38" s="59">
        <v>2700</v>
      </c>
      <c r="I38" s="113">
        <v>44699</v>
      </c>
      <c r="J38" s="39">
        <v>0</v>
      </c>
      <c r="K38" s="89">
        <v>2700</v>
      </c>
      <c r="L38" s="135"/>
      <c r="M38" s="119"/>
      <c r="N38" s="130"/>
    </row>
    <row r="39" spans="2:14" s="32" customFormat="1" ht="81" customHeight="1" x14ac:dyDescent="0.25">
      <c r="B39" s="99">
        <v>44672</v>
      </c>
      <c r="C39" s="35">
        <v>44671</v>
      </c>
      <c r="D39" s="161" t="s">
        <v>196</v>
      </c>
      <c r="E39" s="37" t="s">
        <v>197</v>
      </c>
      <c r="F39" s="37" t="s">
        <v>198</v>
      </c>
      <c r="G39" s="88" t="s">
        <v>199</v>
      </c>
      <c r="H39" s="59">
        <v>4400</v>
      </c>
      <c r="I39" s="113">
        <v>44701</v>
      </c>
      <c r="J39" s="39">
        <v>0</v>
      </c>
      <c r="K39" s="89">
        <v>4400</v>
      </c>
      <c r="L39" s="135"/>
      <c r="M39" s="119"/>
      <c r="N39" s="130"/>
    </row>
    <row r="40" spans="2:14" s="32" customFormat="1" ht="90.75" customHeight="1" x14ac:dyDescent="0.25">
      <c r="B40" s="99">
        <v>44672</v>
      </c>
      <c r="C40" s="35">
        <v>44670</v>
      </c>
      <c r="D40" s="161" t="s">
        <v>200</v>
      </c>
      <c r="E40" s="37" t="s">
        <v>201</v>
      </c>
      <c r="F40" s="37" t="s">
        <v>202</v>
      </c>
      <c r="G40" s="88" t="s">
        <v>192</v>
      </c>
      <c r="H40" s="59">
        <v>2800</v>
      </c>
      <c r="I40" s="113">
        <v>44700</v>
      </c>
      <c r="J40" s="39">
        <v>0</v>
      </c>
      <c r="K40" s="89">
        <v>2800</v>
      </c>
      <c r="L40" s="135"/>
      <c r="M40" s="119"/>
      <c r="N40" s="130"/>
    </row>
    <row r="41" spans="2:14" s="32" customFormat="1" ht="59.25" customHeight="1" x14ac:dyDescent="0.25">
      <c r="B41" s="99">
        <v>44671</v>
      </c>
      <c r="C41" s="35">
        <v>44670</v>
      </c>
      <c r="D41" s="161" t="s">
        <v>203</v>
      </c>
      <c r="E41" s="37" t="s">
        <v>204</v>
      </c>
      <c r="F41" s="37" t="s">
        <v>205</v>
      </c>
      <c r="G41" s="88" t="s">
        <v>199</v>
      </c>
      <c r="H41" s="59">
        <v>2515</v>
      </c>
      <c r="I41" s="113">
        <v>44700</v>
      </c>
      <c r="J41" s="39">
        <v>0</v>
      </c>
      <c r="K41" s="89">
        <v>2515</v>
      </c>
      <c r="L41" s="135"/>
      <c r="M41" s="119"/>
      <c r="N41" s="130"/>
    </row>
    <row r="42" spans="2:14" s="32" customFormat="1" ht="81" customHeight="1" x14ac:dyDescent="0.25">
      <c r="B42" s="99">
        <v>44673</v>
      </c>
      <c r="C42" s="35">
        <v>44671</v>
      </c>
      <c r="D42" s="161" t="s">
        <v>206</v>
      </c>
      <c r="E42" s="37" t="s">
        <v>207</v>
      </c>
      <c r="F42" s="37" t="s">
        <v>208</v>
      </c>
      <c r="G42" s="88" t="s">
        <v>192</v>
      </c>
      <c r="H42" s="59">
        <v>2400</v>
      </c>
      <c r="I42" s="113">
        <v>44701</v>
      </c>
      <c r="J42" s="39">
        <v>0</v>
      </c>
      <c r="K42" s="89">
        <v>2400</v>
      </c>
      <c r="L42" s="135"/>
      <c r="M42" s="119"/>
      <c r="N42" s="130"/>
    </row>
    <row r="43" spans="2:14" s="32" customFormat="1" ht="66" customHeight="1" x14ac:dyDescent="0.25">
      <c r="B43" s="99">
        <v>44673</v>
      </c>
      <c r="C43" s="35">
        <v>44669</v>
      </c>
      <c r="D43" s="161" t="s">
        <v>209</v>
      </c>
      <c r="E43" s="37" t="s">
        <v>210</v>
      </c>
      <c r="F43" s="37" t="s">
        <v>211</v>
      </c>
      <c r="G43" s="88" t="s">
        <v>192</v>
      </c>
      <c r="H43" s="59">
        <v>3360</v>
      </c>
      <c r="I43" s="113">
        <v>44699</v>
      </c>
      <c r="J43" s="39">
        <v>0</v>
      </c>
      <c r="K43" s="89">
        <v>3360</v>
      </c>
      <c r="L43" s="135"/>
      <c r="M43" s="119"/>
      <c r="N43" s="130"/>
    </row>
    <row r="44" spans="2:14" s="32" customFormat="1" ht="33.75" customHeight="1" x14ac:dyDescent="0.25">
      <c r="B44" s="114">
        <v>44960</v>
      </c>
      <c r="C44" s="35">
        <v>44954</v>
      </c>
      <c r="D44" s="92" t="s">
        <v>261</v>
      </c>
      <c r="E44" s="107" t="s">
        <v>20</v>
      </c>
      <c r="F44" s="108" t="s">
        <v>257</v>
      </c>
      <c r="G44" s="88" t="s">
        <v>21</v>
      </c>
      <c r="H44" s="39">
        <v>64087.3</v>
      </c>
      <c r="I44" s="113">
        <v>44985</v>
      </c>
      <c r="J44" s="39">
        <v>0</v>
      </c>
      <c r="K44" s="48">
        <v>64087.3</v>
      </c>
      <c r="L44" s="135"/>
      <c r="M44" s="104"/>
      <c r="N44" s="122"/>
    </row>
    <row r="45" spans="2:14" s="32" customFormat="1" ht="36" customHeight="1" x14ac:dyDescent="0.25">
      <c r="B45" s="114">
        <v>44960</v>
      </c>
      <c r="C45" s="35">
        <v>44954</v>
      </c>
      <c r="D45" s="92" t="s">
        <v>262</v>
      </c>
      <c r="E45" s="107" t="s">
        <v>20</v>
      </c>
      <c r="F45" s="108" t="s">
        <v>258</v>
      </c>
      <c r="G45" s="88" t="s">
        <v>21</v>
      </c>
      <c r="H45" s="39">
        <v>42562.49</v>
      </c>
      <c r="I45" s="113">
        <v>44985</v>
      </c>
      <c r="J45" s="39">
        <v>0</v>
      </c>
      <c r="K45" s="48">
        <v>42562.49</v>
      </c>
      <c r="L45" s="135"/>
      <c r="M45" s="104"/>
      <c r="N45" s="122"/>
    </row>
    <row r="46" spans="2:14" s="32" customFormat="1" ht="39" customHeight="1" x14ac:dyDescent="0.25">
      <c r="B46" s="114">
        <v>44959</v>
      </c>
      <c r="C46" s="35">
        <v>44957</v>
      </c>
      <c r="D46" s="92" t="s">
        <v>252</v>
      </c>
      <c r="E46" s="107" t="s">
        <v>162</v>
      </c>
      <c r="F46" s="108" t="s">
        <v>253</v>
      </c>
      <c r="G46" s="88" t="s">
        <v>21</v>
      </c>
      <c r="H46" s="39">
        <v>492531.5</v>
      </c>
      <c r="I46" s="113">
        <v>44985</v>
      </c>
      <c r="J46" s="39">
        <v>0</v>
      </c>
      <c r="K46" s="48">
        <v>492531.5</v>
      </c>
    </row>
    <row r="47" spans="2:14" s="32" customFormat="1" ht="39" customHeight="1" x14ac:dyDescent="0.25">
      <c r="B47" s="114">
        <v>44953</v>
      </c>
      <c r="C47" s="35">
        <v>44929</v>
      </c>
      <c r="D47" s="92" t="s">
        <v>269</v>
      </c>
      <c r="E47" s="107" t="s">
        <v>268</v>
      </c>
      <c r="F47" s="108" t="s">
        <v>270</v>
      </c>
      <c r="G47" s="88" t="s">
        <v>16</v>
      </c>
      <c r="H47" s="39">
        <v>1598</v>
      </c>
      <c r="I47" s="113">
        <v>44960</v>
      </c>
      <c r="J47" s="39">
        <v>0</v>
      </c>
      <c r="K47" s="48">
        <v>1598</v>
      </c>
    </row>
    <row r="48" spans="2:14" s="32" customFormat="1" ht="39" customHeight="1" x14ac:dyDescent="0.25">
      <c r="B48" s="114">
        <v>44953</v>
      </c>
      <c r="C48" s="35">
        <v>44929</v>
      </c>
      <c r="D48" s="92" t="s">
        <v>271</v>
      </c>
      <c r="E48" s="107" t="s">
        <v>268</v>
      </c>
      <c r="F48" s="108" t="s">
        <v>270</v>
      </c>
      <c r="G48" s="88" t="s">
        <v>16</v>
      </c>
      <c r="H48" s="39">
        <v>1598</v>
      </c>
      <c r="I48" s="113">
        <v>44960</v>
      </c>
      <c r="J48" s="39">
        <v>0</v>
      </c>
      <c r="K48" s="48">
        <v>1598</v>
      </c>
    </row>
    <row r="49" spans="2:14" s="32" customFormat="1" ht="39" customHeight="1" x14ac:dyDescent="0.25">
      <c r="B49" s="114">
        <v>44953</v>
      </c>
      <c r="C49" s="35">
        <v>44929</v>
      </c>
      <c r="D49" s="92" t="s">
        <v>272</v>
      </c>
      <c r="E49" s="107" t="s">
        <v>268</v>
      </c>
      <c r="F49" s="108" t="s">
        <v>270</v>
      </c>
      <c r="G49" s="88" t="s">
        <v>16</v>
      </c>
      <c r="H49" s="39">
        <v>1757</v>
      </c>
      <c r="I49" s="113">
        <v>44960</v>
      </c>
      <c r="J49" s="39">
        <v>0</v>
      </c>
      <c r="K49" s="48">
        <v>1757</v>
      </c>
    </row>
    <row r="50" spans="2:14" s="32" customFormat="1" ht="54" customHeight="1" x14ac:dyDescent="0.25">
      <c r="B50" s="114">
        <v>44580</v>
      </c>
      <c r="C50" s="35">
        <v>44567</v>
      </c>
      <c r="D50" s="92" t="s">
        <v>244</v>
      </c>
      <c r="E50" s="107" t="s">
        <v>68</v>
      </c>
      <c r="F50" s="108" t="s">
        <v>245</v>
      </c>
      <c r="G50" s="88" t="s">
        <v>41</v>
      </c>
      <c r="H50" s="39">
        <v>2009</v>
      </c>
      <c r="I50" s="113">
        <v>44963</v>
      </c>
      <c r="J50" s="39">
        <v>2009</v>
      </c>
      <c r="K50" s="48">
        <v>0</v>
      </c>
      <c r="L50" s="135"/>
      <c r="M50" s="104"/>
      <c r="N50" s="122"/>
    </row>
    <row r="51" spans="2:14" s="32" customFormat="1" ht="38.25" customHeight="1" x14ac:dyDescent="0.25">
      <c r="B51" s="114">
        <v>44942</v>
      </c>
      <c r="C51" s="35">
        <v>44930</v>
      </c>
      <c r="D51" s="92" t="s">
        <v>232</v>
      </c>
      <c r="E51" s="92" t="s">
        <v>75</v>
      </c>
      <c r="F51" s="108" t="s">
        <v>234</v>
      </c>
      <c r="G51" s="88" t="s">
        <v>15</v>
      </c>
      <c r="H51" s="39">
        <v>14372.87</v>
      </c>
      <c r="I51" s="113">
        <v>44961</v>
      </c>
      <c r="J51" s="39">
        <v>14372.87</v>
      </c>
      <c r="K51" s="48">
        <v>0</v>
      </c>
      <c r="L51" s="135"/>
      <c r="M51" s="119"/>
      <c r="N51" s="122"/>
    </row>
    <row r="52" spans="2:14" s="32" customFormat="1" ht="45" customHeight="1" x14ac:dyDescent="0.25">
      <c r="B52" s="114">
        <v>44945</v>
      </c>
      <c r="C52" s="35">
        <v>44930</v>
      </c>
      <c r="D52" s="92" t="s">
        <v>249</v>
      </c>
      <c r="E52" s="92" t="s">
        <v>75</v>
      </c>
      <c r="F52" s="108" t="s">
        <v>250</v>
      </c>
      <c r="G52" s="88" t="s">
        <v>15</v>
      </c>
      <c r="H52" s="39">
        <v>3340</v>
      </c>
      <c r="I52" s="113">
        <v>44961</v>
      </c>
      <c r="J52" s="39">
        <v>3340</v>
      </c>
      <c r="K52" s="48">
        <v>0</v>
      </c>
      <c r="L52" s="135"/>
      <c r="M52" s="119"/>
      <c r="N52" s="122"/>
    </row>
    <row r="53" spans="2:14" s="32" customFormat="1" ht="38.25" customHeight="1" x14ac:dyDescent="0.25">
      <c r="B53" s="114">
        <v>44942</v>
      </c>
      <c r="C53" s="35">
        <v>44927</v>
      </c>
      <c r="D53" s="153" t="s">
        <v>233</v>
      </c>
      <c r="E53" s="37" t="s">
        <v>237</v>
      </c>
      <c r="F53" s="37" t="s">
        <v>235</v>
      </c>
      <c r="G53" s="24" t="s">
        <v>236</v>
      </c>
      <c r="H53" s="39">
        <v>15000</v>
      </c>
      <c r="I53" s="113">
        <v>44958</v>
      </c>
      <c r="J53" s="39">
        <v>15000</v>
      </c>
      <c r="K53" s="48">
        <v>0</v>
      </c>
      <c r="L53" s="135"/>
      <c r="M53" s="119"/>
      <c r="N53" s="122"/>
    </row>
    <row r="54" spans="2:14" s="32" customFormat="1" ht="44.25" customHeight="1" x14ac:dyDescent="0.25">
      <c r="B54" s="114">
        <v>44945</v>
      </c>
      <c r="C54" s="35">
        <v>44927</v>
      </c>
      <c r="D54" s="153" t="s">
        <v>247</v>
      </c>
      <c r="E54" s="37" t="s">
        <v>246</v>
      </c>
      <c r="F54" s="37" t="s">
        <v>248</v>
      </c>
      <c r="G54" s="24" t="s">
        <v>16</v>
      </c>
      <c r="H54" s="39">
        <v>910</v>
      </c>
      <c r="I54" s="113">
        <v>44958</v>
      </c>
      <c r="J54" s="39">
        <v>910</v>
      </c>
      <c r="K54" s="48">
        <v>0</v>
      </c>
      <c r="L54" s="135"/>
      <c r="M54" s="119"/>
      <c r="N54" s="122"/>
    </row>
    <row r="55" spans="2:14" s="32" customFormat="1" ht="36.75" customHeight="1" x14ac:dyDescent="0.25">
      <c r="B55" s="99">
        <v>44945</v>
      </c>
      <c r="C55" s="35">
        <v>44932</v>
      </c>
      <c r="D55" s="40" t="s">
        <v>239</v>
      </c>
      <c r="E55" s="37" t="s">
        <v>31</v>
      </c>
      <c r="F55" s="37" t="s">
        <v>240</v>
      </c>
      <c r="G55" s="24" t="s">
        <v>19</v>
      </c>
      <c r="H55" s="59">
        <v>26500</v>
      </c>
      <c r="I55" s="113">
        <v>44963</v>
      </c>
      <c r="J55" s="59">
        <v>0</v>
      </c>
      <c r="K55" s="89">
        <v>26500</v>
      </c>
      <c r="L55" s="180"/>
    </row>
    <row r="56" spans="2:14" s="32" customFormat="1" ht="42" customHeight="1" x14ac:dyDescent="0.25">
      <c r="B56" s="99">
        <v>44953</v>
      </c>
      <c r="C56" s="35">
        <v>44943</v>
      </c>
      <c r="D56" s="40" t="s">
        <v>254</v>
      </c>
      <c r="E56" s="37" t="s">
        <v>64</v>
      </c>
      <c r="F56" s="37" t="s">
        <v>255</v>
      </c>
      <c r="G56" s="90" t="s">
        <v>18</v>
      </c>
      <c r="H56" s="59">
        <v>59000</v>
      </c>
      <c r="I56" s="113">
        <v>44974</v>
      </c>
      <c r="J56" s="59">
        <v>0</v>
      </c>
      <c r="K56" s="89">
        <v>59000</v>
      </c>
    </row>
    <row r="57" spans="2:14" s="32" customFormat="1" ht="57.75" customHeight="1" x14ac:dyDescent="0.25">
      <c r="B57" s="99">
        <v>44942</v>
      </c>
      <c r="C57" s="35">
        <v>44936</v>
      </c>
      <c r="D57" s="40" t="s">
        <v>242</v>
      </c>
      <c r="E57" s="37" t="s">
        <v>53</v>
      </c>
      <c r="F57" s="37" t="s">
        <v>241</v>
      </c>
      <c r="G57" s="24" t="s">
        <v>19</v>
      </c>
      <c r="H57" s="39">
        <v>22000</v>
      </c>
      <c r="I57" s="113">
        <v>44967</v>
      </c>
      <c r="J57" s="39">
        <v>22000</v>
      </c>
      <c r="K57" s="48">
        <v>0</v>
      </c>
      <c r="L57" s="152"/>
      <c r="M57" s="119"/>
      <c r="N57" s="105"/>
    </row>
    <row r="58" spans="2:14" s="32" customFormat="1" ht="43.5" customHeight="1" thickBot="1" x14ac:dyDescent="0.3">
      <c r="B58" s="171">
        <v>44952</v>
      </c>
      <c r="C58" s="112">
        <v>44952</v>
      </c>
      <c r="D58" s="172" t="s">
        <v>267</v>
      </c>
      <c r="E58" s="173" t="s">
        <v>266</v>
      </c>
      <c r="F58" s="174" t="s">
        <v>263</v>
      </c>
      <c r="G58" s="175" t="s">
        <v>264</v>
      </c>
      <c r="H58" s="176">
        <v>540270</v>
      </c>
      <c r="I58" s="177">
        <v>44952</v>
      </c>
      <c r="J58" s="178">
        <v>0</v>
      </c>
      <c r="K58" s="179">
        <v>540270</v>
      </c>
    </row>
    <row r="59" spans="2:14" ht="21.75" customHeight="1" thickBot="1" x14ac:dyDescent="0.3">
      <c r="H59" s="19">
        <f>SUM(H14:H58)</f>
        <v>3701281.67</v>
      </c>
      <c r="I59" s="21"/>
      <c r="J59" s="66">
        <f>SUM(J14:J58)</f>
        <v>96653.16</v>
      </c>
      <c r="K59" s="181">
        <f>SUM(K14:K58)</f>
        <v>3604628.51</v>
      </c>
      <c r="L59" s="1"/>
      <c r="M59" s="1"/>
    </row>
    <row r="60" spans="2:14" ht="15.75" thickTop="1" x14ac:dyDescent="0.25">
      <c r="H60" s="63"/>
      <c r="L60" s="12"/>
      <c r="M60" s="1"/>
    </row>
    <row r="61" spans="2:14" x14ac:dyDescent="0.25">
      <c r="H61" s="2"/>
      <c r="L61" s="12"/>
      <c r="M61" s="1"/>
    </row>
    <row r="62" spans="2:14" ht="21.75" customHeight="1" x14ac:dyDescent="0.25">
      <c r="H62" s="64" t="s">
        <v>48</v>
      </c>
      <c r="J62" s="64" t="s">
        <v>49</v>
      </c>
      <c r="K62" s="64" t="s">
        <v>47</v>
      </c>
      <c r="L62" s="12"/>
      <c r="M62" s="1"/>
    </row>
    <row r="63" spans="2:14" s="1" customFormat="1" ht="18.75" customHeight="1" x14ac:dyDescent="0.25">
      <c r="B63" s="45" t="s">
        <v>256</v>
      </c>
      <c r="H63" s="2"/>
    </row>
    <row r="64" spans="2:14" s="1" customFormat="1" ht="14.25" customHeight="1" x14ac:dyDescent="0.5">
      <c r="B64" s="45" t="s">
        <v>276</v>
      </c>
      <c r="F64" s="6"/>
      <c r="G64" s="6"/>
      <c r="H64" s="22"/>
    </row>
    <row r="65" spans="2:13" s="1" customFormat="1" ht="11.25" customHeight="1" x14ac:dyDescent="0.25">
      <c r="B65" s="45" t="s">
        <v>277</v>
      </c>
      <c r="H65" s="2"/>
    </row>
    <row r="66" spans="2:13" ht="11.25" customHeight="1" x14ac:dyDescent="0.25">
      <c r="B66" s="45"/>
      <c r="C66" s="1"/>
      <c r="D66" s="1"/>
      <c r="E66" s="1"/>
      <c r="F66" s="1"/>
      <c r="G66" s="1"/>
      <c r="H66" s="2"/>
      <c r="I66" s="2"/>
      <c r="J66" s="2"/>
      <c r="K66" s="2"/>
    </row>
    <row r="67" spans="2:13" ht="26.25" x14ac:dyDescent="0.4">
      <c r="H67" s="2"/>
      <c r="I67" s="2"/>
      <c r="J67" s="2"/>
      <c r="K67" s="2"/>
      <c r="L67" s="77"/>
    </row>
    <row r="68" spans="2:13" x14ac:dyDescent="0.25">
      <c r="B68" s="3" t="s">
        <v>6</v>
      </c>
      <c r="D68" s="3"/>
      <c r="E68" s="3" t="s">
        <v>7</v>
      </c>
      <c r="F68" s="4" t="s">
        <v>8</v>
      </c>
      <c r="G68" s="3" t="s">
        <v>9</v>
      </c>
      <c r="H68" s="5"/>
      <c r="I68" s="5"/>
      <c r="J68" s="5"/>
      <c r="K68" s="5"/>
      <c r="M68" s="1"/>
    </row>
    <row r="69" spans="2:13" ht="15" customHeight="1" x14ac:dyDescent="0.25">
      <c r="B69" s="3"/>
      <c r="D69" s="3"/>
      <c r="E69" s="3"/>
      <c r="F69" s="4"/>
      <c r="G69" s="3"/>
      <c r="H69" s="5"/>
      <c r="I69" s="5"/>
      <c r="J69" s="5"/>
      <c r="K69" s="5"/>
      <c r="L69" s="1"/>
      <c r="M69" s="1"/>
    </row>
    <row r="70" spans="2:13" ht="15" customHeight="1" x14ac:dyDescent="0.25">
      <c r="H70" s="6"/>
      <c r="I70" s="6"/>
      <c r="J70" s="6"/>
      <c r="K70" s="6"/>
      <c r="L70" s="1"/>
      <c r="M70" s="1"/>
    </row>
    <row r="71" spans="2:13" x14ac:dyDescent="0.25">
      <c r="B71" s="7" t="s">
        <v>13</v>
      </c>
      <c r="D71" s="7"/>
      <c r="E71" s="7"/>
      <c r="F71" s="7" t="s">
        <v>10</v>
      </c>
      <c r="G71" s="7" t="s">
        <v>29</v>
      </c>
      <c r="H71" s="9"/>
      <c r="I71" s="9"/>
      <c r="J71" s="9"/>
      <c r="K71" s="9"/>
      <c r="L71" s="1"/>
      <c r="M71" s="1"/>
    </row>
    <row r="72" spans="2:13" x14ac:dyDescent="0.25">
      <c r="B72" s="8" t="s">
        <v>39</v>
      </c>
      <c r="D72" s="10"/>
      <c r="E72" s="8"/>
      <c r="F72" s="8" t="s">
        <v>11</v>
      </c>
      <c r="G72" s="8" t="s">
        <v>12</v>
      </c>
      <c r="H72" s="11"/>
      <c r="I72" s="11"/>
      <c r="J72" s="11"/>
      <c r="K72" s="11"/>
      <c r="L72" s="1"/>
      <c r="M72" s="1"/>
    </row>
    <row r="73" spans="2:13" x14ac:dyDescent="0.25">
      <c r="B73" s="78" t="s">
        <v>278</v>
      </c>
      <c r="D73" s="79"/>
      <c r="F73" s="8"/>
      <c r="G73" s="8"/>
      <c r="H73" s="11"/>
      <c r="I73" s="11"/>
      <c r="J73" s="11"/>
      <c r="K73" s="11"/>
      <c r="L73" s="1"/>
      <c r="M73" s="1"/>
    </row>
    <row r="74" spans="2:13" x14ac:dyDescent="0.25">
      <c r="C74" s="78"/>
      <c r="D74" s="79"/>
      <c r="E74" s="11"/>
      <c r="F74" s="8"/>
      <c r="G74" s="8"/>
      <c r="H74" s="11"/>
      <c r="I74" s="11"/>
      <c r="J74" s="11"/>
      <c r="K74" s="11"/>
      <c r="L74" s="1"/>
      <c r="M74" s="1"/>
    </row>
    <row r="98" spans="2:20" ht="15" customHeight="1" x14ac:dyDescent="0.6">
      <c r="B98" s="193"/>
      <c r="C98" s="193"/>
      <c r="D98" s="193"/>
      <c r="E98" s="193"/>
      <c r="F98" s="193"/>
      <c r="G98" s="193"/>
      <c r="H98" s="193"/>
      <c r="I98" s="71"/>
      <c r="J98" s="71"/>
      <c r="K98" s="71"/>
    </row>
    <row r="99" spans="2:20" ht="24.75" customHeight="1" x14ac:dyDescent="0.25">
      <c r="B99" s="211" t="s">
        <v>0</v>
      </c>
      <c r="C99" s="211"/>
      <c r="D99" s="211"/>
      <c r="E99" s="211"/>
      <c r="F99" s="211"/>
      <c r="G99" s="211"/>
      <c r="H99" s="211"/>
      <c r="I99" s="211"/>
      <c r="J99" s="211"/>
      <c r="K99" s="211"/>
    </row>
    <row r="100" spans="2:20" ht="21" customHeight="1" x14ac:dyDescent="0.25">
      <c r="B100" s="184" t="s">
        <v>28</v>
      </c>
      <c r="C100" s="184"/>
      <c r="D100" s="184"/>
      <c r="E100" s="184"/>
      <c r="F100" s="184"/>
      <c r="G100" s="184"/>
      <c r="H100" s="184"/>
      <c r="I100" s="184"/>
      <c r="J100" s="184"/>
      <c r="K100" s="184"/>
    </row>
    <row r="101" spans="2:20" ht="21" customHeight="1" x14ac:dyDescent="0.25">
      <c r="B101" s="184" t="s">
        <v>14</v>
      </c>
      <c r="C101" s="184"/>
      <c r="D101" s="184"/>
      <c r="E101" s="184"/>
      <c r="F101" s="184"/>
      <c r="G101" s="184"/>
      <c r="H101" s="184"/>
      <c r="I101" s="184"/>
      <c r="J101" s="184"/>
      <c r="K101" s="184"/>
    </row>
    <row r="102" spans="2:20" ht="17.25" customHeight="1" x14ac:dyDescent="0.25">
      <c r="B102" s="195" t="s">
        <v>51</v>
      </c>
      <c r="C102" s="195"/>
      <c r="D102" s="195"/>
      <c r="E102" s="195"/>
      <c r="F102" s="195"/>
      <c r="G102" s="195"/>
      <c r="H102" s="195"/>
      <c r="I102" s="195"/>
      <c r="J102" s="195"/>
      <c r="K102" s="195"/>
    </row>
    <row r="103" spans="2:20" ht="18" customHeight="1" x14ac:dyDescent="0.25">
      <c r="B103" s="183" t="s">
        <v>52</v>
      </c>
      <c r="C103" s="183"/>
      <c r="D103" s="183"/>
      <c r="E103" s="183"/>
      <c r="F103" s="183"/>
      <c r="G103" s="183"/>
      <c r="H103" s="183"/>
      <c r="I103" s="183"/>
      <c r="J103" s="183"/>
      <c r="K103" s="183"/>
    </row>
    <row r="104" spans="2:20" ht="12.75" customHeight="1" x14ac:dyDescent="0.25">
      <c r="B104" s="86"/>
      <c r="C104" s="86"/>
      <c r="D104" s="86"/>
      <c r="E104" s="86"/>
      <c r="F104" s="86"/>
      <c r="G104" s="86"/>
      <c r="H104" s="86"/>
      <c r="I104" s="86"/>
      <c r="J104" s="86"/>
      <c r="K104" s="86"/>
    </row>
    <row r="105" spans="2:20" ht="17.25" customHeight="1" x14ac:dyDescent="0.25">
      <c r="B105" s="184" t="s">
        <v>50</v>
      </c>
      <c r="C105" s="184"/>
      <c r="D105" s="184"/>
      <c r="E105" s="184"/>
      <c r="F105" s="184"/>
      <c r="G105" s="184"/>
      <c r="H105" s="184"/>
      <c r="I105" s="184"/>
      <c r="J105" s="184"/>
      <c r="K105" s="184"/>
    </row>
    <row r="106" spans="2:20" s="1" customFormat="1" ht="16.5" customHeight="1" x14ac:dyDescent="0.25">
      <c r="B106" s="184" t="s">
        <v>44</v>
      </c>
      <c r="C106" s="184"/>
      <c r="D106" s="184"/>
      <c r="E106" s="184"/>
      <c r="F106" s="184"/>
      <c r="G106" s="184"/>
      <c r="H106" s="184"/>
      <c r="I106" s="184"/>
      <c r="J106" s="184"/>
      <c r="K106" s="184"/>
      <c r="L106" s="85"/>
      <c r="M106" s="85"/>
      <c r="N106" s="85"/>
      <c r="O106" s="96"/>
      <c r="P106" s="96"/>
      <c r="Q106" s="96"/>
      <c r="R106" s="96"/>
      <c r="S106" s="96"/>
      <c r="T106" s="96"/>
    </row>
    <row r="107" spans="2:20" ht="20.25" customHeight="1" x14ac:dyDescent="0.25">
      <c r="B107" s="184" t="s">
        <v>91</v>
      </c>
      <c r="C107" s="184"/>
      <c r="D107" s="184"/>
      <c r="E107" s="184"/>
      <c r="F107" s="184"/>
      <c r="G107" s="184"/>
      <c r="H107" s="184"/>
      <c r="I107" s="184"/>
      <c r="J107" s="184"/>
      <c r="K107" s="184"/>
    </row>
    <row r="108" spans="2:20" ht="10.5" customHeight="1" thickBot="1" x14ac:dyDescent="0.3">
      <c r="C108" s="210"/>
      <c r="D108" s="210"/>
      <c r="E108" s="210"/>
      <c r="F108" s="210"/>
      <c r="G108" s="210"/>
      <c r="H108" s="210"/>
      <c r="I108" s="95"/>
      <c r="J108" s="95"/>
      <c r="K108" s="95"/>
      <c r="L108" s="1"/>
      <c r="M108" s="1"/>
    </row>
    <row r="109" spans="2:20" ht="24" customHeight="1" x14ac:dyDescent="0.25">
      <c r="B109" s="204" t="s">
        <v>42</v>
      </c>
      <c r="C109" s="215" t="s">
        <v>1</v>
      </c>
      <c r="D109" s="187" t="s">
        <v>2</v>
      </c>
      <c r="E109" s="187" t="s">
        <v>3</v>
      </c>
      <c r="F109" s="187" t="s">
        <v>4</v>
      </c>
      <c r="G109" s="189" t="s">
        <v>43</v>
      </c>
      <c r="H109" s="196" t="s">
        <v>5</v>
      </c>
      <c r="I109" s="198" t="s">
        <v>45</v>
      </c>
      <c r="J109" s="200" t="s">
        <v>46</v>
      </c>
      <c r="K109" s="202" t="s">
        <v>47</v>
      </c>
      <c r="L109" s="13"/>
      <c r="M109" s="1"/>
    </row>
    <row r="110" spans="2:20" ht="10.5" customHeight="1" thickBot="1" x14ac:dyDescent="0.3">
      <c r="B110" s="205"/>
      <c r="C110" s="216"/>
      <c r="D110" s="188"/>
      <c r="E110" s="188"/>
      <c r="F110" s="188"/>
      <c r="G110" s="190"/>
      <c r="H110" s="197"/>
      <c r="I110" s="199"/>
      <c r="J110" s="201"/>
      <c r="K110" s="203"/>
      <c r="L110" s="14"/>
      <c r="M110" s="1"/>
    </row>
    <row r="111" spans="2:20" s="1" customFormat="1" ht="31.5" customHeight="1" x14ac:dyDescent="0.25">
      <c r="B111" s="67">
        <v>44104</v>
      </c>
      <c r="C111" s="116">
        <v>44104</v>
      </c>
      <c r="D111" s="117" t="s">
        <v>24</v>
      </c>
      <c r="E111" s="31" t="s">
        <v>22</v>
      </c>
      <c r="F111" s="33" t="s">
        <v>25</v>
      </c>
      <c r="G111" s="102" t="s">
        <v>23</v>
      </c>
      <c r="H111" s="54">
        <v>2600</v>
      </c>
      <c r="I111" s="60">
        <v>44134</v>
      </c>
      <c r="J111" s="55">
        <v>0</v>
      </c>
      <c r="K111" s="47">
        <v>2600</v>
      </c>
      <c r="L111" s="72"/>
      <c r="M111" s="38"/>
    </row>
    <row r="112" spans="2:20" s="1" customFormat="1" ht="33" customHeight="1" thickBot="1" x14ac:dyDescent="0.3">
      <c r="B112" s="69">
        <v>44169</v>
      </c>
      <c r="C112" s="112">
        <v>44169</v>
      </c>
      <c r="D112" s="118" t="s">
        <v>26</v>
      </c>
      <c r="E112" s="51" t="s">
        <v>22</v>
      </c>
      <c r="F112" s="43" t="s">
        <v>27</v>
      </c>
      <c r="G112" s="101" t="s">
        <v>23</v>
      </c>
      <c r="H112" s="46">
        <v>2640</v>
      </c>
      <c r="I112" s="61">
        <v>44200</v>
      </c>
      <c r="J112" s="56">
        <v>0</v>
      </c>
      <c r="K112" s="52">
        <v>2640</v>
      </c>
      <c r="L112" s="72"/>
      <c r="M112" s="38"/>
    </row>
    <row r="113" spans="2:17" s="1" customFormat="1" ht="21" customHeight="1" thickBot="1" x14ac:dyDescent="0.3">
      <c r="B113" s="25"/>
      <c r="C113" s="120"/>
      <c r="D113" s="26"/>
      <c r="E113" s="27"/>
      <c r="F113" s="28"/>
      <c r="G113" s="29"/>
      <c r="H113" s="30">
        <f>SUM(H111:H112)</f>
        <v>5240</v>
      </c>
      <c r="I113" s="62"/>
      <c r="J113" s="57">
        <f>SUM(J111:J112)</f>
        <v>0</v>
      </c>
      <c r="K113" s="58">
        <f>SUM(K111:K112)</f>
        <v>5240</v>
      </c>
    </row>
    <row r="114" spans="2:17" s="1" customFormat="1" ht="51" customHeight="1" x14ac:dyDescent="0.25">
      <c r="B114" s="34">
        <v>44824</v>
      </c>
      <c r="C114" s="134">
        <v>44804</v>
      </c>
      <c r="D114" s="145" t="s">
        <v>132</v>
      </c>
      <c r="E114" s="145" t="s">
        <v>133</v>
      </c>
      <c r="F114" s="146" t="s">
        <v>134</v>
      </c>
      <c r="G114" s="147" t="s">
        <v>135</v>
      </c>
      <c r="H114" s="148">
        <v>342861.1</v>
      </c>
      <c r="I114" s="149"/>
      <c r="J114" s="55">
        <v>0</v>
      </c>
      <c r="K114" s="150">
        <v>342861.1</v>
      </c>
    </row>
    <row r="115" spans="2:17" s="1" customFormat="1" ht="48.75" customHeight="1" x14ac:dyDescent="0.25">
      <c r="B115" s="99">
        <v>44377</v>
      </c>
      <c r="C115" s="35">
        <v>44377</v>
      </c>
      <c r="D115" s="36" t="s">
        <v>35</v>
      </c>
      <c r="E115" s="36" t="s">
        <v>36</v>
      </c>
      <c r="F115" s="106" t="s">
        <v>116</v>
      </c>
      <c r="G115" s="24" t="s">
        <v>37</v>
      </c>
      <c r="H115" s="39">
        <f>810265.65+53839.95-216776.99-53841.65+53839.95+53839.95-216818.84</f>
        <v>484348.0199999999</v>
      </c>
      <c r="I115" s="113">
        <v>44772</v>
      </c>
      <c r="J115" s="55">
        <v>0</v>
      </c>
      <c r="K115" s="48">
        <v>484348.02</v>
      </c>
      <c r="L115" s="128"/>
      <c r="M115" s="129"/>
      <c r="N115" s="128"/>
      <c r="O115" s="74"/>
    </row>
    <row r="116" spans="2:17" s="32" customFormat="1" ht="37.5" customHeight="1" x14ac:dyDescent="0.25">
      <c r="B116" s="99">
        <v>44377</v>
      </c>
      <c r="C116" s="35">
        <v>44377</v>
      </c>
      <c r="D116" s="36" t="s">
        <v>35</v>
      </c>
      <c r="E116" s="36" t="s">
        <v>38</v>
      </c>
      <c r="F116" s="44" t="s">
        <v>117</v>
      </c>
      <c r="G116" s="24" t="s">
        <v>40</v>
      </c>
      <c r="H116" s="39">
        <f>625+250+250+125+125+125+125+125+125+125+125+125+125</f>
        <v>2375</v>
      </c>
      <c r="I116" s="113">
        <v>44772</v>
      </c>
      <c r="J116" s="55">
        <v>0</v>
      </c>
      <c r="K116" s="48">
        <v>2375</v>
      </c>
      <c r="L116" s="74"/>
      <c r="M116" s="41"/>
      <c r="N116" s="42"/>
      <c r="P116" s="1"/>
      <c r="Q116" s="1"/>
    </row>
    <row r="117" spans="2:17" s="32" customFormat="1" ht="24.95" customHeight="1" x14ac:dyDescent="0.25">
      <c r="B117" s="99">
        <v>44778</v>
      </c>
      <c r="C117" s="35">
        <v>44754</v>
      </c>
      <c r="D117" s="93" t="s">
        <v>70</v>
      </c>
      <c r="E117" s="92" t="s">
        <v>71</v>
      </c>
      <c r="F117" s="23" t="s">
        <v>61</v>
      </c>
      <c r="G117" s="91" t="s">
        <v>17</v>
      </c>
      <c r="H117" s="39">
        <v>23073.37</v>
      </c>
      <c r="I117" s="113">
        <v>44785</v>
      </c>
      <c r="J117" s="55">
        <v>0</v>
      </c>
      <c r="K117" s="48">
        <v>23073.37</v>
      </c>
      <c r="L117" s="74"/>
      <c r="M117" s="41"/>
      <c r="N117" s="42"/>
      <c r="P117" s="1"/>
      <c r="Q117" s="1"/>
    </row>
    <row r="118" spans="2:17" s="32" customFormat="1" ht="63" customHeight="1" x14ac:dyDescent="0.25">
      <c r="B118" s="99">
        <v>44838</v>
      </c>
      <c r="C118" s="35">
        <v>44819</v>
      </c>
      <c r="D118" s="93" t="s">
        <v>136</v>
      </c>
      <c r="E118" s="92" t="s">
        <v>137</v>
      </c>
      <c r="F118" s="37" t="s">
        <v>138</v>
      </c>
      <c r="G118" s="90" t="s">
        <v>139</v>
      </c>
      <c r="H118" s="39">
        <v>164256</v>
      </c>
      <c r="I118" s="113">
        <v>44849</v>
      </c>
      <c r="J118" s="151"/>
      <c r="K118" s="48">
        <v>164256</v>
      </c>
    </row>
    <row r="119" spans="2:17" s="32" customFormat="1" ht="54.75" customHeight="1" x14ac:dyDescent="0.25">
      <c r="B119" s="114">
        <v>44790</v>
      </c>
      <c r="C119" s="35">
        <v>44784</v>
      </c>
      <c r="D119" s="92" t="s">
        <v>82</v>
      </c>
      <c r="E119" s="107" t="s">
        <v>62</v>
      </c>
      <c r="F119" s="108" t="s">
        <v>83</v>
      </c>
      <c r="G119" s="100" t="s">
        <v>63</v>
      </c>
      <c r="H119" s="39">
        <v>8260</v>
      </c>
      <c r="I119" s="113">
        <v>44815</v>
      </c>
      <c r="J119" s="55">
        <v>0</v>
      </c>
      <c r="K119" s="48">
        <v>8260</v>
      </c>
      <c r="L119" s="97"/>
      <c r="M119" s="119"/>
      <c r="N119" s="212"/>
      <c r="P119" s="1"/>
      <c r="Q119" s="1"/>
    </row>
    <row r="120" spans="2:17" s="32" customFormat="1" ht="54" customHeight="1" x14ac:dyDescent="0.25">
      <c r="B120" s="114">
        <v>44790</v>
      </c>
      <c r="C120" s="35">
        <v>44775</v>
      </c>
      <c r="D120" s="92" t="s">
        <v>84</v>
      </c>
      <c r="E120" s="107" t="s">
        <v>85</v>
      </c>
      <c r="F120" s="108" t="s">
        <v>90</v>
      </c>
      <c r="G120" s="100" t="s">
        <v>86</v>
      </c>
      <c r="H120" s="39">
        <v>20060</v>
      </c>
      <c r="I120" s="113">
        <v>44806</v>
      </c>
      <c r="J120" s="55">
        <v>0</v>
      </c>
      <c r="K120" s="48">
        <v>20060</v>
      </c>
      <c r="L120" s="97"/>
      <c r="M120" s="119"/>
      <c r="N120" s="212"/>
    </row>
    <row r="121" spans="2:17" s="32" customFormat="1" ht="63" customHeight="1" x14ac:dyDescent="0.25">
      <c r="B121" s="114">
        <v>44819</v>
      </c>
      <c r="C121" s="35">
        <v>44819</v>
      </c>
      <c r="D121" s="68" t="s">
        <v>122</v>
      </c>
      <c r="E121" s="143" t="s">
        <v>66</v>
      </c>
      <c r="F121" s="108" t="s">
        <v>121</v>
      </c>
      <c r="G121" s="88" t="s">
        <v>67</v>
      </c>
      <c r="H121" s="59">
        <v>9440</v>
      </c>
      <c r="I121" s="113">
        <v>44849</v>
      </c>
      <c r="J121" s="59">
        <v>0</v>
      </c>
      <c r="K121" s="141">
        <v>9440</v>
      </c>
      <c r="L121" s="97"/>
      <c r="M121" s="119"/>
      <c r="N121" s="122"/>
    </row>
    <row r="122" spans="2:17" s="32" customFormat="1" ht="38.1" customHeight="1" x14ac:dyDescent="0.25">
      <c r="B122" s="114">
        <v>44824</v>
      </c>
      <c r="C122" s="35">
        <v>44743</v>
      </c>
      <c r="D122" s="68" t="s">
        <v>103</v>
      </c>
      <c r="E122" s="140" t="s">
        <v>105</v>
      </c>
      <c r="F122" s="108" t="s">
        <v>104</v>
      </c>
      <c r="G122" s="88" t="s">
        <v>16</v>
      </c>
      <c r="H122" s="70">
        <v>1598</v>
      </c>
      <c r="I122" s="113">
        <v>44774</v>
      </c>
      <c r="J122" s="39">
        <v>0</v>
      </c>
      <c r="K122" s="141">
        <v>1598</v>
      </c>
      <c r="L122" s="131"/>
      <c r="M122" s="119"/>
      <c r="N122" s="94"/>
      <c r="O122" s="122"/>
    </row>
    <row r="123" spans="2:17" s="32" customFormat="1" ht="38.1" customHeight="1" x14ac:dyDescent="0.25">
      <c r="B123" s="114">
        <v>44824</v>
      </c>
      <c r="C123" s="35">
        <v>44743</v>
      </c>
      <c r="D123" s="68" t="s">
        <v>106</v>
      </c>
      <c r="E123" s="140" t="s">
        <v>105</v>
      </c>
      <c r="F123" s="108" t="s">
        <v>104</v>
      </c>
      <c r="G123" s="88" t="s">
        <v>16</v>
      </c>
      <c r="H123" s="70">
        <v>1598</v>
      </c>
      <c r="I123" s="113">
        <v>44774</v>
      </c>
      <c r="J123" s="39">
        <v>0</v>
      </c>
      <c r="K123" s="141">
        <v>1598</v>
      </c>
      <c r="L123" s="131"/>
      <c r="M123" s="119"/>
      <c r="N123" s="94"/>
      <c r="O123" s="122"/>
    </row>
    <row r="124" spans="2:17" s="32" customFormat="1" ht="38.1" customHeight="1" x14ac:dyDescent="0.25">
      <c r="B124" s="114">
        <v>44824</v>
      </c>
      <c r="C124" s="35">
        <v>44743</v>
      </c>
      <c r="D124" s="68" t="s">
        <v>107</v>
      </c>
      <c r="E124" s="140" t="s">
        <v>105</v>
      </c>
      <c r="F124" s="108" t="s">
        <v>104</v>
      </c>
      <c r="G124" s="88" t="s">
        <v>16</v>
      </c>
      <c r="H124" s="70">
        <v>1757</v>
      </c>
      <c r="I124" s="113">
        <v>44774</v>
      </c>
      <c r="J124" s="39">
        <v>0</v>
      </c>
      <c r="K124" s="141">
        <v>1757</v>
      </c>
      <c r="L124" s="131"/>
      <c r="M124" s="119"/>
      <c r="N124" s="94"/>
      <c r="O124" s="122"/>
    </row>
    <row r="125" spans="2:17" s="32" customFormat="1" ht="38.1" customHeight="1" x14ac:dyDescent="0.25">
      <c r="B125" s="114">
        <v>44824</v>
      </c>
      <c r="C125" s="35">
        <v>44774</v>
      </c>
      <c r="D125" s="68" t="s">
        <v>109</v>
      </c>
      <c r="E125" s="140" t="s">
        <v>105</v>
      </c>
      <c r="F125" s="108" t="s">
        <v>108</v>
      </c>
      <c r="G125" s="88" t="s">
        <v>16</v>
      </c>
      <c r="H125" s="70">
        <v>1598</v>
      </c>
      <c r="I125" s="113">
        <v>44805</v>
      </c>
      <c r="J125" s="39">
        <v>0</v>
      </c>
      <c r="K125" s="141">
        <v>1598</v>
      </c>
      <c r="L125" s="131"/>
      <c r="M125" s="119"/>
      <c r="N125" s="94"/>
      <c r="O125" s="122"/>
    </row>
    <row r="126" spans="2:17" s="32" customFormat="1" ht="38.1" customHeight="1" x14ac:dyDescent="0.25">
      <c r="B126" s="114">
        <v>44824</v>
      </c>
      <c r="C126" s="35">
        <v>44774</v>
      </c>
      <c r="D126" s="68" t="s">
        <v>110</v>
      </c>
      <c r="E126" s="140" t="s">
        <v>105</v>
      </c>
      <c r="F126" s="108" t="s">
        <v>108</v>
      </c>
      <c r="G126" s="88" t="s">
        <v>16</v>
      </c>
      <c r="H126" s="70">
        <v>1598</v>
      </c>
      <c r="I126" s="113">
        <v>44805</v>
      </c>
      <c r="J126" s="39">
        <v>0</v>
      </c>
      <c r="K126" s="141">
        <v>1598</v>
      </c>
      <c r="L126" s="131"/>
      <c r="M126" s="119"/>
      <c r="N126" s="94"/>
      <c r="O126" s="122"/>
    </row>
    <row r="127" spans="2:17" s="32" customFormat="1" ht="38.1" customHeight="1" x14ac:dyDescent="0.25">
      <c r="B127" s="114">
        <v>44824</v>
      </c>
      <c r="C127" s="35">
        <v>44774</v>
      </c>
      <c r="D127" s="68" t="s">
        <v>111</v>
      </c>
      <c r="E127" s="140" t="s">
        <v>105</v>
      </c>
      <c r="F127" s="108" t="s">
        <v>108</v>
      </c>
      <c r="G127" s="88" t="s">
        <v>16</v>
      </c>
      <c r="H127" s="70">
        <v>1757</v>
      </c>
      <c r="I127" s="113">
        <v>44805</v>
      </c>
      <c r="J127" s="59"/>
      <c r="K127" s="141">
        <v>1757</v>
      </c>
      <c r="L127" s="131"/>
      <c r="M127" s="119"/>
      <c r="N127" s="94"/>
      <c r="O127" s="122"/>
    </row>
    <row r="128" spans="2:17" s="32" customFormat="1" ht="38.1" customHeight="1" x14ac:dyDescent="0.25">
      <c r="B128" s="114">
        <v>44824</v>
      </c>
      <c r="C128" s="35">
        <v>44805</v>
      </c>
      <c r="D128" s="68" t="s">
        <v>113</v>
      </c>
      <c r="E128" s="140" t="s">
        <v>105</v>
      </c>
      <c r="F128" s="108" t="s">
        <v>112</v>
      </c>
      <c r="G128" s="88" t="s">
        <v>16</v>
      </c>
      <c r="H128" s="70">
        <v>1598</v>
      </c>
      <c r="I128" s="113">
        <v>44835</v>
      </c>
      <c r="J128" s="59">
        <v>0</v>
      </c>
      <c r="K128" s="141">
        <v>1598</v>
      </c>
      <c r="L128" s="131"/>
      <c r="M128" s="119"/>
      <c r="N128" s="94"/>
      <c r="O128" s="122"/>
    </row>
    <row r="129" spans="2:14" s="32" customFormat="1" ht="38.1" customHeight="1" x14ac:dyDescent="0.25">
      <c r="B129" s="114">
        <v>44824</v>
      </c>
      <c r="C129" s="35">
        <v>44805</v>
      </c>
      <c r="D129" s="68" t="s">
        <v>114</v>
      </c>
      <c r="E129" s="140" t="s">
        <v>105</v>
      </c>
      <c r="F129" s="108" t="s">
        <v>112</v>
      </c>
      <c r="G129" s="88" t="s">
        <v>16</v>
      </c>
      <c r="H129" s="70">
        <v>1598</v>
      </c>
      <c r="I129" s="113">
        <v>44835</v>
      </c>
      <c r="J129" s="59">
        <v>0</v>
      </c>
      <c r="K129" s="141">
        <v>1598</v>
      </c>
      <c r="L129" s="131"/>
      <c r="M129" s="119"/>
      <c r="N129" s="105"/>
    </row>
    <row r="130" spans="2:14" s="32" customFormat="1" ht="38.1" customHeight="1" x14ac:dyDescent="0.25">
      <c r="B130" s="114">
        <v>44824</v>
      </c>
      <c r="C130" s="35">
        <v>44805</v>
      </c>
      <c r="D130" s="68" t="s">
        <v>115</v>
      </c>
      <c r="E130" s="140" t="s">
        <v>105</v>
      </c>
      <c r="F130" s="108" t="s">
        <v>112</v>
      </c>
      <c r="G130" s="88" t="s">
        <v>16</v>
      </c>
      <c r="H130" s="70">
        <v>1757</v>
      </c>
      <c r="I130" s="113">
        <v>44835</v>
      </c>
      <c r="J130" s="59">
        <v>0</v>
      </c>
      <c r="K130" s="141">
        <v>1757</v>
      </c>
      <c r="L130" s="97"/>
      <c r="M130" s="126"/>
      <c r="N130" s="122"/>
    </row>
    <row r="131" spans="2:14" s="32" customFormat="1" ht="29.25" customHeight="1" x14ac:dyDescent="0.25">
      <c r="B131" s="114">
        <v>44838</v>
      </c>
      <c r="C131" s="35">
        <v>44832</v>
      </c>
      <c r="D131" s="68" t="s">
        <v>128</v>
      </c>
      <c r="E131" s="107" t="s">
        <v>20</v>
      </c>
      <c r="F131" s="108" t="s">
        <v>129</v>
      </c>
      <c r="G131" s="88" t="s">
        <v>21</v>
      </c>
      <c r="H131" s="59">
        <v>72519.850000000006</v>
      </c>
      <c r="I131" s="113">
        <v>44862</v>
      </c>
      <c r="J131" s="59"/>
      <c r="K131" s="89">
        <v>72519.850000000006</v>
      </c>
      <c r="L131" s="213"/>
      <c r="M131" s="214"/>
      <c r="N131" s="105"/>
    </row>
    <row r="132" spans="2:14" s="32" customFormat="1" ht="33.75" customHeight="1" x14ac:dyDescent="0.25">
      <c r="B132" s="114">
        <v>44838</v>
      </c>
      <c r="C132" s="35">
        <v>44832</v>
      </c>
      <c r="D132" s="68" t="s">
        <v>130</v>
      </c>
      <c r="E132" s="107" t="s">
        <v>20</v>
      </c>
      <c r="F132" s="108" t="s">
        <v>131</v>
      </c>
      <c r="G132" s="88" t="s">
        <v>21</v>
      </c>
      <c r="H132" s="59">
        <v>243896.62</v>
      </c>
      <c r="I132" s="113">
        <v>44862</v>
      </c>
      <c r="J132" s="59"/>
      <c r="K132" s="89">
        <v>243896.62</v>
      </c>
      <c r="L132" s="213"/>
      <c r="M132" s="214"/>
      <c r="N132" s="105"/>
    </row>
    <row r="133" spans="2:14" s="32" customFormat="1" ht="38.25" customHeight="1" x14ac:dyDescent="0.25">
      <c r="B133" s="114">
        <v>44824</v>
      </c>
      <c r="C133" s="35">
        <v>44815</v>
      </c>
      <c r="D133" s="125" t="s">
        <v>97</v>
      </c>
      <c r="E133" s="93" t="s">
        <v>75</v>
      </c>
      <c r="F133" s="109" t="s">
        <v>98</v>
      </c>
      <c r="G133" s="90" t="s">
        <v>15</v>
      </c>
      <c r="H133" s="139">
        <v>4955.05</v>
      </c>
      <c r="I133" s="113">
        <v>44845</v>
      </c>
      <c r="J133" s="59">
        <v>0</v>
      </c>
      <c r="K133" s="123">
        <v>4955.05</v>
      </c>
      <c r="L133" s="127"/>
      <c r="M133" s="104"/>
      <c r="N133" s="105"/>
    </row>
    <row r="134" spans="2:14" s="32" customFormat="1" ht="34.5" customHeight="1" x14ac:dyDescent="0.25">
      <c r="B134" s="114">
        <v>44827</v>
      </c>
      <c r="C134" s="35">
        <v>44819</v>
      </c>
      <c r="D134" s="125" t="s">
        <v>118</v>
      </c>
      <c r="E134" s="93" t="s">
        <v>75</v>
      </c>
      <c r="F134" s="109" t="s">
        <v>119</v>
      </c>
      <c r="G134" s="90" t="s">
        <v>15</v>
      </c>
      <c r="H134" s="139">
        <v>35463.78</v>
      </c>
      <c r="I134" s="113">
        <v>44849</v>
      </c>
      <c r="J134" s="59">
        <v>0</v>
      </c>
      <c r="K134" s="123">
        <v>35463.78</v>
      </c>
      <c r="L134" s="127"/>
      <c r="M134" s="104"/>
      <c r="N134" s="105"/>
    </row>
    <row r="135" spans="2:14" s="32" customFormat="1" ht="34.5" customHeight="1" x14ac:dyDescent="0.25">
      <c r="B135" s="114">
        <v>44839</v>
      </c>
      <c r="C135" s="35">
        <v>44824</v>
      </c>
      <c r="D135" s="125" t="s">
        <v>140</v>
      </c>
      <c r="E135" s="93" t="s">
        <v>30</v>
      </c>
      <c r="F135" s="109" t="s">
        <v>141</v>
      </c>
      <c r="G135" s="24" t="s">
        <v>15</v>
      </c>
      <c r="H135" s="59">
        <v>144463.94</v>
      </c>
      <c r="I135" s="113">
        <v>44854</v>
      </c>
      <c r="J135" s="139">
        <v>0</v>
      </c>
      <c r="K135" s="89">
        <v>144463.94</v>
      </c>
      <c r="L135" s="127"/>
      <c r="M135" s="104"/>
      <c r="N135" s="105"/>
    </row>
    <row r="136" spans="2:14" s="32" customFormat="1" ht="34.5" customHeight="1" x14ac:dyDescent="0.25">
      <c r="B136" s="114">
        <v>44839</v>
      </c>
      <c r="C136" s="35">
        <v>44824</v>
      </c>
      <c r="D136" s="125" t="s">
        <v>142</v>
      </c>
      <c r="E136" s="93" t="s">
        <v>30</v>
      </c>
      <c r="F136" s="109" t="s">
        <v>143</v>
      </c>
      <c r="G136" s="24" t="s">
        <v>15</v>
      </c>
      <c r="H136" s="59">
        <v>130356.15</v>
      </c>
      <c r="I136" s="113">
        <v>44854</v>
      </c>
      <c r="J136" s="139">
        <v>0</v>
      </c>
      <c r="K136" s="89">
        <v>130356.15</v>
      </c>
      <c r="L136" s="127"/>
      <c r="M136" s="104"/>
      <c r="N136" s="105"/>
    </row>
    <row r="137" spans="2:14" s="32" customFormat="1" ht="36" customHeight="1" x14ac:dyDescent="0.25">
      <c r="B137" s="114">
        <v>44839</v>
      </c>
      <c r="C137" s="35">
        <v>44827</v>
      </c>
      <c r="D137" s="125" t="s">
        <v>144</v>
      </c>
      <c r="E137" s="93" t="s">
        <v>30</v>
      </c>
      <c r="F137" s="109" t="s">
        <v>145</v>
      </c>
      <c r="G137" s="24" t="s">
        <v>15</v>
      </c>
      <c r="H137" s="59">
        <v>246.85</v>
      </c>
      <c r="I137" s="113">
        <v>44858</v>
      </c>
      <c r="J137" s="139">
        <v>0</v>
      </c>
      <c r="K137" s="89">
        <v>246.85</v>
      </c>
      <c r="L137" s="127"/>
      <c r="M137" s="104"/>
      <c r="N137" s="105"/>
    </row>
    <row r="138" spans="2:14" s="32" customFormat="1" ht="34.5" customHeight="1" x14ac:dyDescent="0.25">
      <c r="B138" s="114">
        <v>44839</v>
      </c>
      <c r="C138" s="35">
        <v>44834</v>
      </c>
      <c r="D138" s="125" t="s">
        <v>146</v>
      </c>
      <c r="E138" s="93" t="s">
        <v>81</v>
      </c>
      <c r="F138" s="109" t="s">
        <v>147</v>
      </c>
      <c r="G138" s="24" t="s">
        <v>15</v>
      </c>
      <c r="H138" s="59">
        <v>43719.05</v>
      </c>
      <c r="I138" s="113">
        <v>44864</v>
      </c>
      <c r="J138" s="139">
        <v>0</v>
      </c>
      <c r="K138" s="89">
        <v>43719.05</v>
      </c>
      <c r="L138" s="127"/>
      <c r="M138" s="104"/>
      <c r="N138" s="105"/>
    </row>
    <row r="139" spans="2:14" s="32" customFormat="1" ht="34.5" customHeight="1" x14ac:dyDescent="0.25">
      <c r="B139" s="114">
        <v>44839</v>
      </c>
      <c r="C139" s="35">
        <v>44834</v>
      </c>
      <c r="D139" s="125" t="s">
        <v>148</v>
      </c>
      <c r="E139" s="93" t="s">
        <v>81</v>
      </c>
      <c r="F139" s="109" t="s">
        <v>149</v>
      </c>
      <c r="G139" s="24" t="s">
        <v>15</v>
      </c>
      <c r="H139" s="59">
        <v>3953.72</v>
      </c>
      <c r="I139" s="113">
        <v>44864</v>
      </c>
      <c r="J139" s="139">
        <v>0</v>
      </c>
      <c r="K139" s="89">
        <v>3953.72</v>
      </c>
      <c r="L139" s="127"/>
      <c r="M139" s="104"/>
      <c r="N139" s="105"/>
    </row>
    <row r="140" spans="2:14" s="32" customFormat="1" ht="51" customHeight="1" x14ac:dyDescent="0.25">
      <c r="B140" s="114">
        <v>44798</v>
      </c>
      <c r="C140" s="35">
        <v>44797</v>
      </c>
      <c r="D140" s="93" t="s">
        <v>79</v>
      </c>
      <c r="E140" s="110" t="s">
        <v>57</v>
      </c>
      <c r="F140" s="108" t="s">
        <v>80</v>
      </c>
      <c r="G140" s="137" t="s">
        <v>65</v>
      </c>
      <c r="H140" s="139">
        <v>16726.5</v>
      </c>
      <c r="I140" s="113">
        <v>44828</v>
      </c>
      <c r="J140" s="59">
        <v>16726.5</v>
      </c>
      <c r="K140" s="144">
        <v>0</v>
      </c>
      <c r="L140" s="128"/>
      <c r="M140" s="126"/>
      <c r="N140" s="122"/>
    </row>
    <row r="141" spans="2:14" s="32" customFormat="1" ht="22.5" customHeight="1" x14ac:dyDescent="0.25">
      <c r="B141" s="114">
        <v>44725</v>
      </c>
      <c r="C141" s="35">
        <v>44714</v>
      </c>
      <c r="D141" s="93" t="s">
        <v>60</v>
      </c>
      <c r="E141" s="92" t="s">
        <v>59</v>
      </c>
      <c r="F141" s="23" t="s">
        <v>61</v>
      </c>
      <c r="G141" s="90" t="s">
        <v>17</v>
      </c>
      <c r="H141" s="139">
        <v>7665.16</v>
      </c>
      <c r="I141" s="113">
        <v>44744</v>
      </c>
      <c r="J141" s="139">
        <v>7665.16</v>
      </c>
      <c r="K141" s="123">
        <v>0</v>
      </c>
      <c r="L141" s="103"/>
      <c r="M141" s="87"/>
      <c r="N141" s="105"/>
    </row>
    <row r="142" spans="2:14" s="32" customFormat="1" ht="26.25" customHeight="1" x14ac:dyDescent="0.25">
      <c r="B142" s="114">
        <v>44799</v>
      </c>
      <c r="C142" s="35">
        <v>44714</v>
      </c>
      <c r="D142" s="93" t="s">
        <v>60</v>
      </c>
      <c r="E142" s="92" t="s">
        <v>59</v>
      </c>
      <c r="F142" s="23" t="s">
        <v>89</v>
      </c>
      <c r="G142" s="90" t="s">
        <v>17</v>
      </c>
      <c r="H142" s="139">
        <v>9778.31</v>
      </c>
      <c r="I142" s="113">
        <v>44744</v>
      </c>
      <c r="J142" s="139">
        <v>9778.31</v>
      </c>
      <c r="K142" s="123">
        <v>0</v>
      </c>
      <c r="L142" s="138"/>
      <c r="M142" s="87"/>
      <c r="N142" s="105"/>
    </row>
    <row r="143" spans="2:14" s="32" customFormat="1" ht="41.25" customHeight="1" x14ac:dyDescent="0.25">
      <c r="B143" s="114">
        <v>44824</v>
      </c>
      <c r="C143" s="35">
        <v>44805</v>
      </c>
      <c r="D143" s="93" t="s">
        <v>102</v>
      </c>
      <c r="E143" s="92" t="s">
        <v>58</v>
      </c>
      <c r="F143" s="37" t="s">
        <v>101</v>
      </c>
      <c r="G143" s="137" t="s">
        <v>16</v>
      </c>
      <c r="H143" s="139">
        <v>910</v>
      </c>
      <c r="I143" s="113">
        <v>44835</v>
      </c>
      <c r="J143" s="59">
        <v>0</v>
      </c>
      <c r="K143" s="123">
        <v>910</v>
      </c>
      <c r="L143" s="135"/>
      <c r="M143" s="87"/>
      <c r="N143" s="105"/>
    </row>
    <row r="144" spans="2:14" s="32" customFormat="1" ht="30" customHeight="1" x14ac:dyDescent="0.25">
      <c r="B144" s="99">
        <v>44356</v>
      </c>
      <c r="C144" s="35">
        <v>44306</v>
      </c>
      <c r="D144" s="40" t="s">
        <v>32</v>
      </c>
      <c r="E144" s="37" t="s">
        <v>33</v>
      </c>
      <c r="F144" s="23" t="s">
        <v>34</v>
      </c>
      <c r="G144" s="24" t="s">
        <v>17</v>
      </c>
      <c r="H144" s="39">
        <v>79041.81</v>
      </c>
      <c r="I144" s="113">
        <v>44336</v>
      </c>
      <c r="J144" s="59">
        <v>0</v>
      </c>
      <c r="K144" s="48">
        <v>79041.81</v>
      </c>
      <c r="L144" s="73"/>
      <c r="M144" s="121"/>
      <c r="N144" s="75"/>
    </row>
    <row r="145" spans="2:17" s="32" customFormat="1" ht="61.5" customHeight="1" x14ac:dyDescent="0.25">
      <c r="B145" s="99">
        <v>44813</v>
      </c>
      <c r="C145" s="35">
        <v>44809</v>
      </c>
      <c r="D145" s="40" t="s">
        <v>92</v>
      </c>
      <c r="E145" s="37" t="s">
        <v>74</v>
      </c>
      <c r="F145" s="37" t="s">
        <v>93</v>
      </c>
      <c r="G145" s="90" t="s">
        <v>94</v>
      </c>
      <c r="H145" s="142">
        <v>466418.6</v>
      </c>
      <c r="I145" s="113">
        <v>44839</v>
      </c>
      <c r="J145" s="59">
        <v>0</v>
      </c>
      <c r="K145" s="111">
        <v>466418.6</v>
      </c>
      <c r="L145" s="73"/>
      <c r="M145" s="121"/>
      <c r="N145" s="75"/>
    </row>
    <row r="146" spans="2:17" s="32" customFormat="1" ht="30" customHeight="1" x14ac:dyDescent="0.25">
      <c r="B146" s="99">
        <v>44824</v>
      </c>
      <c r="C146" s="35">
        <v>44783</v>
      </c>
      <c r="D146" s="40" t="s">
        <v>150</v>
      </c>
      <c r="E146" s="37" t="s">
        <v>151</v>
      </c>
      <c r="F146" s="37" t="s">
        <v>152</v>
      </c>
      <c r="G146" s="90" t="s">
        <v>17</v>
      </c>
      <c r="H146" s="39">
        <v>48454.080000000002</v>
      </c>
      <c r="I146" s="113">
        <v>44814</v>
      </c>
      <c r="J146" s="39">
        <v>48454.080000000002</v>
      </c>
      <c r="K146" s="111">
        <v>0</v>
      </c>
      <c r="L146" s="73"/>
      <c r="M146" s="121"/>
      <c r="N146" s="75"/>
    </row>
    <row r="147" spans="2:17" s="32" customFormat="1" ht="30" customHeight="1" x14ac:dyDescent="0.25">
      <c r="B147" s="99">
        <v>44824</v>
      </c>
      <c r="C147" s="35">
        <v>44783</v>
      </c>
      <c r="D147" s="40" t="s">
        <v>153</v>
      </c>
      <c r="E147" s="37" t="s">
        <v>154</v>
      </c>
      <c r="F147" s="37" t="s">
        <v>152</v>
      </c>
      <c r="G147" s="90" t="s">
        <v>17</v>
      </c>
      <c r="H147" s="39">
        <v>31379.79</v>
      </c>
      <c r="I147" s="113">
        <v>44814</v>
      </c>
      <c r="J147" s="39">
        <v>31379.79</v>
      </c>
      <c r="K147" s="111">
        <v>0</v>
      </c>
      <c r="L147" s="73"/>
      <c r="M147" s="121"/>
      <c r="N147" s="75"/>
    </row>
    <row r="148" spans="2:17" s="32" customFormat="1" ht="35.1" customHeight="1" x14ac:dyDescent="0.25">
      <c r="B148" s="114">
        <v>44824</v>
      </c>
      <c r="C148" s="35">
        <v>44812</v>
      </c>
      <c r="D148" s="93" t="s">
        <v>99</v>
      </c>
      <c r="E148" s="92" t="s">
        <v>31</v>
      </c>
      <c r="F148" s="109" t="s">
        <v>100</v>
      </c>
      <c r="G148" s="137" t="s">
        <v>19</v>
      </c>
      <c r="H148" s="139">
        <v>26500</v>
      </c>
      <c r="I148" s="113">
        <v>44842</v>
      </c>
      <c r="J148" s="59">
        <v>0</v>
      </c>
      <c r="K148" s="123">
        <v>26500</v>
      </c>
      <c r="L148" s="135"/>
      <c r="N148" s="105"/>
      <c r="O148" s="126"/>
    </row>
    <row r="149" spans="2:17" s="32" customFormat="1" ht="36.75" customHeight="1" x14ac:dyDescent="0.25">
      <c r="B149" s="99">
        <v>44827</v>
      </c>
      <c r="C149" s="35">
        <v>44824</v>
      </c>
      <c r="D149" s="40" t="s">
        <v>82</v>
      </c>
      <c r="E149" s="37" t="s">
        <v>64</v>
      </c>
      <c r="F149" s="37" t="s">
        <v>120</v>
      </c>
      <c r="G149" s="115" t="s">
        <v>18</v>
      </c>
      <c r="H149" s="142">
        <v>59000</v>
      </c>
      <c r="I149" s="113">
        <v>44854</v>
      </c>
      <c r="J149" s="59">
        <v>0</v>
      </c>
      <c r="K149" s="111">
        <v>59000</v>
      </c>
      <c r="L149" s="135"/>
      <c r="M149" s="136"/>
      <c r="N149" s="105"/>
      <c r="O149" s="122"/>
    </row>
    <row r="150" spans="2:17" s="32" customFormat="1" ht="41.25" customHeight="1" x14ac:dyDescent="0.25">
      <c r="B150" s="99">
        <v>44839</v>
      </c>
      <c r="C150" s="35">
        <v>44810</v>
      </c>
      <c r="D150" s="40" t="s">
        <v>157</v>
      </c>
      <c r="E150" s="37" t="s">
        <v>53</v>
      </c>
      <c r="F150" s="37" t="s">
        <v>158</v>
      </c>
      <c r="G150" s="115" t="s">
        <v>19</v>
      </c>
      <c r="H150" s="39">
        <v>22000</v>
      </c>
      <c r="I150" s="113">
        <v>44840</v>
      </c>
      <c r="J150" s="59">
        <v>0</v>
      </c>
      <c r="K150" s="111">
        <v>22000</v>
      </c>
      <c r="L150" s="135"/>
      <c r="M150" s="136"/>
      <c r="N150" s="105"/>
      <c r="O150" s="122"/>
    </row>
    <row r="151" spans="2:17" s="32" customFormat="1" ht="66" customHeight="1" x14ac:dyDescent="0.25">
      <c r="B151" s="99">
        <v>44777</v>
      </c>
      <c r="C151" s="35">
        <v>44775</v>
      </c>
      <c r="D151" s="40" t="s">
        <v>87</v>
      </c>
      <c r="E151" s="37" t="s">
        <v>54</v>
      </c>
      <c r="F151" s="37" t="s">
        <v>88</v>
      </c>
      <c r="G151" s="88" t="s">
        <v>55</v>
      </c>
      <c r="H151" s="59">
        <v>350000</v>
      </c>
      <c r="I151" s="113">
        <v>44806</v>
      </c>
      <c r="J151" s="59">
        <v>0</v>
      </c>
      <c r="K151" s="89">
        <v>350000</v>
      </c>
      <c r="L151" s="124"/>
      <c r="M151" s="104"/>
      <c r="N151" s="130"/>
    </row>
    <row r="152" spans="2:17" s="32" customFormat="1" ht="62.25" customHeight="1" x14ac:dyDescent="0.25">
      <c r="B152" s="99">
        <v>44811</v>
      </c>
      <c r="C152" s="35">
        <v>44809</v>
      </c>
      <c r="D152" s="40" t="s">
        <v>95</v>
      </c>
      <c r="E152" s="37" t="s">
        <v>54</v>
      </c>
      <c r="F152" s="37" t="s">
        <v>96</v>
      </c>
      <c r="G152" s="88" t="s">
        <v>55</v>
      </c>
      <c r="H152" s="59">
        <v>376000</v>
      </c>
      <c r="I152" s="113">
        <v>44839</v>
      </c>
      <c r="J152" s="59">
        <v>0</v>
      </c>
      <c r="K152" s="89">
        <v>376000</v>
      </c>
      <c r="L152" s="124"/>
      <c r="M152" s="104"/>
      <c r="N152" s="130"/>
    </row>
    <row r="153" spans="2:17" s="32" customFormat="1" ht="62.25" customHeight="1" x14ac:dyDescent="0.25">
      <c r="B153" s="99">
        <v>44834</v>
      </c>
      <c r="C153" s="35">
        <v>44831</v>
      </c>
      <c r="D153" s="40" t="s">
        <v>123</v>
      </c>
      <c r="E153" s="37" t="s">
        <v>124</v>
      </c>
      <c r="F153" s="37" t="s">
        <v>125</v>
      </c>
      <c r="G153" s="88" t="s">
        <v>126</v>
      </c>
      <c r="H153" s="59">
        <v>40238</v>
      </c>
      <c r="I153" s="113">
        <v>44861</v>
      </c>
      <c r="J153" s="59">
        <v>0</v>
      </c>
      <c r="K153" s="89">
        <v>40238</v>
      </c>
      <c r="L153" s="124"/>
      <c r="M153" s="104"/>
      <c r="N153" s="130"/>
    </row>
    <row r="154" spans="2:17" s="32" customFormat="1" ht="45.75" customHeight="1" x14ac:dyDescent="0.25">
      <c r="B154" s="99">
        <v>44798</v>
      </c>
      <c r="C154" s="35">
        <v>44797</v>
      </c>
      <c r="D154" s="40" t="s">
        <v>56</v>
      </c>
      <c r="E154" s="37" t="s">
        <v>76</v>
      </c>
      <c r="F154" s="37" t="s">
        <v>77</v>
      </c>
      <c r="G154" s="115" t="s">
        <v>78</v>
      </c>
      <c r="H154" s="59">
        <v>106200</v>
      </c>
      <c r="I154" s="113">
        <v>44828</v>
      </c>
      <c r="J154" s="59">
        <v>0</v>
      </c>
      <c r="K154" s="89">
        <v>106200</v>
      </c>
      <c r="L154" s="132"/>
      <c r="M154" s="119"/>
      <c r="N154" s="94"/>
    </row>
    <row r="155" spans="2:17" s="32" customFormat="1" ht="30.75" customHeight="1" x14ac:dyDescent="0.25">
      <c r="B155" s="99">
        <v>44778</v>
      </c>
      <c r="C155" s="35">
        <v>44743</v>
      </c>
      <c r="D155" s="93" t="s">
        <v>72</v>
      </c>
      <c r="E155" s="92" t="s">
        <v>73</v>
      </c>
      <c r="F155" s="23" t="s">
        <v>61</v>
      </c>
      <c r="G155" s="91" t="s">
        <v>17</v>
      </c>
      <c r="H155" s="39">
        <v>38578.68</v>
      </c>
      <c r="I155" s="113">
        <v>44774</v>
      </c>
      <c r="J155" s="39">
        <v>38578.68</v>
      </c>
      <c r="K155" s="48">
        <v>0</v>
      </c>
      <c r="L155" s="132"/>
      <c r="M155" s="41"/>
      <c r="N155" s="42"/>
    </row>
    <row r="156" spans="2:17" ht="21.75" customHeight="1" thickBot="1" x14ac:dyDescent="0.3">
      <c r="B156" s="15"/>
      <c r="C156" s="17"/>
      <c r="D156" s="16"/>
      <c r="E156" s="17"/>
      <c r="F156" s="17"/>
      <c r="G156" s="17"/>
      <c r="H156" s="18">
        <f>SUM(H114:H155)</f>
        <v>3427998.43</v>
      </c>
      <c r="I156" s="18"/>
      <c r="J156" s="18">
        <f>SUM(J114:J155)</f>
        <v>152582.51999999999</v>
      </c>
      <c r="K156" s="49">
        <f>SUM(K114:K155)</f>
        <v>3275415.91</v>
      </c>
      <c r="L156" s="76"/>
      <c r="M156" s="98"/>
      <c r="P156" s="32"/>
      <c r="Q156" s="32"/>
    </row>
    <row r="157" spans="2:17" ht="21.75" customHeight="1" thickBot="1" x14ac:dyDescent="0.3">
      <c r="H157" s="19">
        <f>SUM(H156,H113)</f>
        <v>3433238.43</v>
      </c>
      <c r="I157" s="21"/>
      <c r="J157" s="66">
        <f>SUM(J156,J113)</f>
        <v>152582.51999999999</v>
      </c>
      <c r="K157" s="65">
        <f>SUM(K156,K113)</f>
        <v>3280655.91</v>
      </c>
      <c r="L157" s="1"/>
      <c r="M157" s="1"/>
    </row>
    <row r="158" spans="2:17" ht="15.75" thickTop="1" x14ac:dyDescent="0.25">
      <c r="H158" s="63"/>
      <c r="L158" s="12"/>
      <c r="M158" s="1"/>
    </row>
    <row r="159" spans="2:17" x14ac:dyDescent="0.25">
      <c r="H159" s="2"/>
      <c r="L159" s="12"/>
      <c r="M159" s="1"/>
    </row>
    <row r="160" spans="2:17" ht="21.75" customHeight="1" x14ac:dyDescent="0.25">
      <c r="H160" s="64" t="s">
        <v>48</v>
      </c>
      <c r="J160" s="64" t="s">
        <v>49</v>
      </c>
      <c r="K160" s="64" t="s">
        <v>47</v>
      </c>
      <c r="L160" s="12"/>
      <c r="M160" s="1"/>
    </row>
    <row r="161" spans="2:13" ht="18" customHeight="1" x14ac:dyDescent="0.25">
      <c r="B161" s="45"/>
      <c r="C161" s="1"/>
      <c r="D161" s="1"/>
      <c r="E161" s="1"/>
      <c r="F161" s="1"/>
      <c r="G161" s="1"/>
      <c r="H161" s="2"/>
      <c r="I161" s="2"/>
      <c r="J161" s="2"/>
      <c r="K161" s="2"/>
    </row>
    <row r="162" spans="2:13" ht="14.25" customHeight="1" x14ac:dyDescent="0.5">
      <c r="B162" s="45"/>
      <c r="C162" s="1"/>
      <c r="D162" s="1"/>
      <c r="E162" s="1"/>
      <c r="F162" s="6"/>
      <c r="G162" s="6"/>
      <c r="H162" s="22"/>
      <c r="I162" s="22"/>
      <c r="J162" s="22"/>
      <c r="K162" s="22"/>
    </row>
    <row r="163" spans="2:13" ht="18" customHeight="1" x14ac:dyDescent="0.25">
      <c r="B163" s="45" t="s">
        <v>155</v>
      </c>
      <c r="C163" s="1"/>
      <c r="D163" s="1"/>
      <c r="E163" s="1"/>
      <c r="F163" s="1"/>
      <c r="G163" s="1"/>
      <c r="H163" s="2"/>
    </row>
    <row r="164" spans="2:13" ht="14.25" customHeight="1" x14ac:dyDescent="0.5">
      <c r="B164" s="45" t="s">
        <v>159</v>
      </c>
      <c r="C164" s="1"/>
      <c r="D164" s="1"/>
      <c r="E164" s="1"/>
      <c r="F164" s="6"/>
      <c r="G164" s="6"/>
      <c r="H164" s="22"/>
    </row>
    <row r="165" spans="2:13" ht="11.25" customHeight="1" x14ac:dyDescent="0.25">
      <c r="B165" s="45" t="s">
        <v>160</v>
      </c>
      <c r="C165" s="1"/>
      <c r="D165" s="1"/>
      <c r="E165" s="1"/>
      <c r="F165" s="1"/>
      <c r="G165" s="1"/>
      <c r="H165" s="2"/>
      <c r="J165" t="s">
        <v>7</v>
      </c>
    </row>
    <row r="166" spans="2:13" ht="11.25" customHeight="1" x14ac:dyDescent="0.25">
      <c r="B166" s="45"/>
      <c r="C166" s="1"/>
      <c r="D166" s="1"/>
      <c r="E166" s="1"/>
      <c r="F166" s="1"/>
      <c r="G166" s="1"/>
      <c r="H166" s="2"/>
      <c r="I166" s="2"/>
      <c r="J166" s="2"/>
      <c r="K166" s="2"/>
    </row>
    <row r="167" spans="2:13" ht="18" customHeight="1" x14ac:dyDescent="0.25">
      <c r="C167" s="45"/>
      <c r="D167" s="1"/>
      <c r="E167" s="1"/>
      <c r="F167" s="1"/>
      <c r="G167" s="1"/>
      <c r="H167" s="2"/>
      <c r="I167" s="2"/>
      <c r="J167" s="2"/>
      <c r="K167" s="2"/>
    </row>
    <row r="168" spans="2:13" ht="18" customHeight="1" x14ac:dyDescent="0.25">
      <c r="B168" s="45"/>
      <c r="C168" s="1"/>
      <c r="D168" s="1"/>
      <c r="E168" s="1"/>
      <c r="F168" s="1"/>
      <c r="G168" s="1"/>
      <c r="H168" s="2"/>
    </row>
    <row r="169" spans="2:13" ht="14.25" customHeight="1" x14ac:dyDescent="0.5">
      <c r="B169" s="45"/>
      <c r="C169" s="1"/>
      <c r="D169" s="1"/>
      <c r="E169" s="1"/>
      <c r="F169" s="6"/>
      <c r="G169" s="6"/>
      <c r="H169" s="22"/>
    </row>
    <row r="170" spans="2:13" ht="11.25" customHeight="1" x14ac:dyDescent="0.25">
      <c r="B170" s="45"/>
      <c r="C170" s="1"/>
      <c r="D170" s="1"/>
      <c r="E170" s="1"/>
      <c r="F170" s="1"/>
      <c r="G170" s="1"/>
      <c r="H170" s="2"/>
    </row>
    <row r="171" spans="2:13" ht="26.25" x14ac:dyDescent="0.4">
      <c r="H171" s="2"/>
      <c r="I171" s="2"/>
      <c r="J171" s="2"/>
      <c r="K171" s="2"/>
      <c r="L171" s="77"/>
    </row>
    <row r="172" spans="2:13" x14ac:dyDescent="0.25">
      <c r="C172" s="3" t="s">
        <v>6</v>
      </c>
      <c r="D172" s="3"/>
      <c r="E172" s="3" t="s">
        <v>7</v>
      </c>
      <c r="F172" s="4" t="s">
        <v>8</v>
      </c>
      <c r="G172" s="3" t="s">
        <v>9</v>
      </c>
      <c r="H172" s="5"/>
      <c r="I172" s="5"/>
      <c r="J172" s="5"/>
      <c r="K172" s="5"/>
      <c r="M172" s="1"/>
    </row>
    <row r="173" spans="2:13" ht="15" customHeight="1" x14ac:dyDescent="0.25">
      <c r="C173" s="3"/>
      <c r="D173" s="3"/>
      <c r="E173" s="3"/>
      <c r="F173" s="4"/>
      <c r="G173" s="3"/>
      <c r="H173" s="5"/>
      <c r="I173" s="5"/>
      <c r="J173" s="5"/>
      <c r="K173" s="5"/>
      <c r="L173" s="1"/>
      <c r="M173" s="1"/>
    </row>
    <row r="174" spans="2:13" ht="15" customHeight="1" x14ac:dyDescent="0.25">
      <c r="H174" s="6"/>
      <c r="I174" s="6"/>
      <c r="J174" s="6"/>
      <c r="K174" s="6"/>
      <c r="L174" s="1"/>
      <c r="M174" s="1"/>
    </row>
    <row r="175" spans="2:13" x14ac:dyDescent="0.25">
      <c r="C175" s="7" t="s">
        <v>13</v>
      </c>
      <c r="D175" s="7"/>
      <c r="E175" s="7"/>
      <c r="F175" s="7" t="s">
        <v>10</v>
      </c>
      <c r="G175" s="7" t="s">
        <v>29</v>
      </c>
      <c r="H175" s="9"/>
      <c r="I175" s="9"/>
      <c r="J175" s="9"/>
      <c r="K175" s="9"/>
      <c r="L175" s="1"/>
      <c r="M175" s="1"/>
    </row>
    <row r="176" spans="2:13" x14ac:dyDescent="0.25">
      <c r="C176" s="8" t="s">
        <v>39</v>
      </c>
      <c r="D176" s="10"/>
      <c r="E176" s="8"/>
      <c r="F176" s="8" t="s">
        <v>11</v>
      </c>
      <c r="G176" s="8" t="s">
        <v>12</v>
      </c>
      <c r="H176" s="11"/>
      <c r="I176" s="11"/>
      <c r="J176" s="11"/>
      <c r="K176" s="11"/>
      <c r="L176" s="1"/>
      <c r="M176" s="1"/>
    </row>
    <row r="177" spans="3:13" x14ac:dyDescent="0.25">
      <c r="C177" s="78" t="s">
        <v>127</v>
      </c>
      <c r="D177" s="79"/>
      <c r="F177" s="8"/>
      <c r="G177" s="8"/>
      <c r="H177" s="11"/>
      <c r="I177" s="11"/>
      <c r="J177" s="11"/>
      <c r="K177" s="11"/>
      <c r="L177" s="1"/>
      <c r="M177" s="1"/>
    </row>
    <row r="178" spans="3:13" x14ac:dyDescent="0.25">
      <c r="C178" s="78"/>
      <c r="D178" s="79"/>
      <c r="E178" s="11"/>
      <c r="F178" s="8"/>
      <c r="G178" s="8"/>
      <c r="H178" s="11"/>
      <c r="I178" s="11"/>
      <c r="J178" s="11"/>
      <c r="K178" s="11"/>
      <c r="L178" s="1"/>
      <c r="M178" s="1"/>
    </row>
  </sheetData>
  <mergeCells count="43">
    <mergeCell ref="L131:L132"/>
    <mergeCell ref="M131:M132"/>
    <mergeCell ref="B105:K105"/>
    <mergeCell ref="B106:K106"/>
    <mergeCell ref="B107:K107"/>
    <mergeCell ref="C108:H108"/>
    <mergeCell ref="B109:B110"/>
    <mergeCell ref="C109:C110"/>
    <mergeCell ref="D109:D110"/>
    <mergeCell ref="K109:K110"/>
    <mergeCell ref="B103:K103"/>
    <mergeCell ref="B98:H98"/>
    <mergeCell ref="B99:K99"/>
    <mergeCell ref="B100:K100"/>
    <mergeCell ref="B101:K101"/>
    <mergeCell ref="B102:K102"/>
    <mergeCell ref="N119:N120"/>
    <mergeCell ref="E109:E110"/>
    <mergeCell ref="F109:F110"/>
    <mergeCell ref="G109:G110"/>
    <mergeCell ref="I109:I110"/>
    <mergeCell ref="J109:J110"/>
    <mergeCell ref="H109:H110"/>
    <mergeCell ref="B2:K2"/>
    <mergeCell ref="B3:K3"/>
    <mergeCell ref="B4:K4"/>
    <mergeCell ref="B5:K5"/>
    <mergeCell ref="B1:K1"/>
    <mergeCell ref="B6:K6"/>
    <mergeCell ref="B8:K8"/>
    <mergeCell ref="B9:K9"/>
    <mergeCell ref="B10:K10"/>
    <mergeCell ref="C11:H11"/>
    <mergeCell ref="B12:B13"/>
    <mergeCell ref="C12:C13"/>
    <mergeCell ref="D12:D13"/>
    <mergeCell ref="E12:E13"/>
    <mergeCell ref="F12:F13"/>
    <mergeCell ref="G12:G13"/>
    <mergeCell ref="H12:H13"/>
    <mergeCell ref="I12:I13"/>
    <mergeCell ref="J12:J13"/>
    <mergeCell ref="K12:K13"/>
  </mergeCells>
  <pageMargins left="0.66" right="0.19685039370078741" top="0.31496062992125984" bottom="0.31496062992125984" header="0.31496062992125984" footer="0.31496062992125984"/>
  <pageSetup paperSize="9" scale="60" orientation="landscape"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4</vt:i4>
      </vt:variant>
    </vt:vector>
  </HeadingPairs>
  <TitlesOfParts>
    <vt:vector size="6" baseType="lpstr">
      <vt:lpstr>EST.SUP. ENERO 2023 </vt:lpstr>
      <vt:lpstr>EST.SUP.ENE.2023 PgoProvs.Libs.</vt:lpstr>
      <vt:lpstr>'EST.SUP. ENERO 2023 '!Área_de_impresión</vt:lpstr>
      <vt:lpstr>'EST.SUP.ENE.2023 PgoProvs.Libs.'!Área_de_impresión</vt:lpstr>
      <vt:lpstr>'EST.SUP. ENERO 2023 '!Títulos_a_imprimir</vt:lpstr>
      <vt:lpstr>'EST.SUP.ENE.2023 PgoProvs.Libs.'!Títulos_a_imprimir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gabrielnatera@msn.com</dc:creator>
  <cp:lastModifiedBy>Accinformacion 1</cp:lastModifiedBy>
  <cp:lastPrinted>2023-02-10T12:37:16Z</cp:lastPrinted>
  <dcterms:created xsi:type="dcterms:W3CDTF">2017-10-02T12:37:41Z</dcterms:created>
  <dcterms:modified xsi:type="dcterms:W3CDTF">2023-02-10T12:38:48Z</dcterms:modified>
</cp:coreProperties>
</file>