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NCCONTA\Desktop\07 JULIO 2023 WEB\"/>
    </mc:Choice>
  </mc:AlternateContent>
  <xr:revisionPtr revIDLastSave="0" documentId="13_ncr:1_{EF9C01B9-BD1B-47A6-84EB-89FF85031730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JULIO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D36" i="3"/>
  <c r="D35" i="3"/>
  <c r="D34" i="3"/>
  <c r="D33" i="3"/>
  <c r="D32" i="3"/>
  <c r="D31" i="3"/>
  <c r="D30" i="3"/>
  <c r="B30" i="3" s="1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G75" i="3" s="1"/>
  <c r="F11" i="3" l="1"/>
  <c r="B33" i="3" l="1"/>
  <c r="B32" i="3"/>
  <c r="G17" i="3"/>
  <c r="H17" i="3"/>
  <c r="I17" i="3"/>
  <c r="J17" i="3"/>
  <c r="K17" i="3"/>
  <c r="L17" i="3"/>
  <c r="L11" i="3" s="1"/>
  <c r="M17" i="3"/>
  <c r="M11" i="3" s="1"/>
  <c r="N17" i="3"/>
  <c r="N11" i="3" s="1"/>
  <c r="O17" i="3"/>
  <c r="O11" i="3" s="1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6" i="3" s="1"/>
  <c r="B81" i="3"/>
  <c r="B71" i="3"/>
  <c r="B68" i="3"/>
  <c r="B63" i="3"/>
  <c r="B53" i="3"/>
  <c r="B45" i="3"/>
  <c r="B27" i="3"/>
  <c r="B11" i="3"/>
  <c r="E27" i="3" l="1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<sst xmlns="http://schemas.openxmlformats.org/spreadsheetml/2006/main" count="116" uniqueCount="116">
  <si>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</si>
  <si>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</si>
  <si>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</si>
  <si>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</si>
  <si>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</si>
  <si>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</si>
  <si>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</si>
  <si>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</si>
  <si>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</si>
  <si>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</si>
  <si>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</si>
  <si>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</si>
  <si>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</si>
  <si>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</si>
  <si>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</si>
  <si>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</si>
  <si>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</si>
  <si>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</si>
  <si>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</si>
  <si>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</si>
  <si>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</si>
  <si>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</si>
  <si>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</si>
  <si>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</si>
  <si>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</si>
  <si>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</si>
  <si>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</si>
  <si>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</si>
  <si>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</si>
  <si>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</si>
  <si>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</si>
  <si>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</si>
  <si>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</si>
  <si>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</si>
  <si>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</si>
  <si>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</si>
  <si>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</si>
  <si>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</si>
  <si>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</si>
  <si>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</si>
  <si>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</si>
  <si>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</si>
  <si>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</si>
  <si>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</si>
  <si>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</si>
  <si>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</si>
  <si>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</si>
  <si>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</si>
  <si>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</si>
  <si>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</si>
  <si>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</si>
  <si>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</si>
  <si>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</si>
  <si>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</si>
  <si>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</si>
  <si>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</si>
  <si>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</si>
  <si>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</si>
  <si>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</si>
  <si>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</si>
  <si>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</si>
  <si>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</si>
  <si>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</si>
  <si>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</si>
  <si>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</si>
  <si>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</si>
  <si>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</si>
  <si>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</si>
  <si>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</si>
  <si>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</si>
  <si>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</si>
  <si>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</si>
  <si>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</si>
  <si>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</si>
  <si>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</si>
  <si>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</si>
  <si>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</si>
  <si>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</si>
  <si>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</si>
  <si>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</si>
  <si>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</si>
  <si>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</si>
  <si>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</si>
  <si>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</si>
  <si>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</si>
  <si>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</si>
  <si>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</si>
  <si>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</si>
  <si>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</si>
  <si>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</si>
  <si>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</si>
  <si>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</si>
  <si>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</si>
  <si>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</si>
  <si>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</si>
  <si>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</si>
  <si>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</si>
  <si>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</si>
  <si>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</si>
  <si>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</si>
  <si>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</si>
  <si>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</si>
  <si>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</si>
  <si>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</si>
  <si>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</si>
  <si>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</si>
  <si>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</si>
  <si>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</si>
  <si>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</si>
  <si>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</si>
  <si>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</si>
  <si>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</si>
  <si>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</si>
  <si>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31 de Julio 2023</t>
  </si>
  <si>
    <t>Fecha de registro: hasta el 8 de agosto del 2023</t>
  </si>
  <si>
    <t>Fecha de imputación: hasta el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</si>
</sst>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9" zoomScaleNormal="100" workbookViewId="0">
      <selection activeCell="B36" sqref="B36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4">
        <f>+B12+B13+B14+B15+B16</f>
        <v>174193779</v>
      </c>
      <c r="C11" s="3"/>
      <c r="D11" s="14">
        <f>SUM(D12:D16)</f>
        <v>96808102.49000001</v>
      </c>
      <c r="E11" s="14">
        <f t="shared" ref="E11" si="1">SUM(E12:E16)</f>
        <v>12210900.299999999</v>
      </c>
      <c r="F11" s="14">
        <f t="shared" ref="F11:K11" si="2">+F12+F13+F16</f>
        <v>12331095.6</v>
      </c>
      <c r="G11" s="14">
        <f t="shared" si="2"/>
        <v>13061626.720000001</v>
      </c>
      <c r="H11" s="14">
        <f t="shared" si="2"/>
        <v>12891690.85</v>
      </c>
      <c r="I11" s="14">
        <f t="shared" si="2"/>
        <v>12560063.799999999</v>
      </c>
      <c r="J11" s="14">
        <f t="shared" si="2"/>
        <v>21271835.420000002</v>
      </c>
      <c r="K11" s="14">
        <f t="shared" si="2"/>
        <v>12480889.799999999</v>
      </c>
      <c r="L11" s="20">
        <f t="shared" ref="L11:P11" si="3">SUM(L12:L20)</f>
        <v>0</v>
      </c>
      <c r="M11" s="20">
        <f t="shared" si="3"/>
        <v>0</v>
      </c>
      <c r="N11" s="20">
        <f t="shared" si="3"/>
        <v>0</v>
      </c>
      <c r="O11" s="20">
        <f t="shared" si="3"/>
        <v>0</v>
      </c>
      <c r="P11" s="20">
        <f t="shared" si="3"/>
        <v>0</v>
      </c>
      <c r="T11" s="16"/>
    </row>
    <row r="12" spans="1:29" x14ac:dyDescent="0.25">
      <c r="A12" s="6" t="s">
        <v>3</v>
      </c>
      <c r="B12" s="32">
        <v>124063320</v>
      </c>
      <c r="C12" s="6"/>
      <c r="D12" s="18">
        <f t="shared" ref="D12:D23" si="4">SUM(E12:P12)</f>
        <v>65697435.520000011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9">
        <v>9290306.9499999993</v>
      </c>
      <c r="J12" s="18">
        <v>9503283.4199999999</v>
      </c>
      <c r="K12" s="18">
        <v>9230306.9499999993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2">
        <v>33113274</v>
      </c>
      <c r="C13" s="6"/>
      <c r="D13" s="18">
        <f t="shared" si="4"/>
        <v>21335015.060000002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9">
        <v>1861905.33</v>
      </c>
      <c r="J13" s="18">
        <v>10359783.08</v>
      </c>
      <c r="K13" s="18">
        <v>1851905.33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3">
        <v>0</v>
      </c>
      <c r="C14" s="6"/>
      <c r="D14" s="18">
        <f t="shared" si="4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3">
        <v>0</v>
      </c>
      <c r="C15" s="6"/>
      <c r="D15" s="18">
        <f t="shared" si="4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2">
        <v>17017185</v>
      </c>
      <c r="C16" s="6"/>
      <c r="D16" s="18">
        <f t="shared" si="4"/>
        <v>9775651.9099999983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9">
        <v>1407851.52</v>
      </c>
      <c r="J16" s="18">
        <v>1408768.92</v>
      </c>
      <c r="K16" s="18">
        <v>1398677.52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4">
        <f>+B18+B19+B20+B21+B23+B22+B24+B25+B26</f>
        <v>12563689</v>
      </c>
      <c r="C17" s="3"/>
      <c r="D17" s="14">
        <f>SUM(D18:D26)</f>
        <v>7042525.4699999997</v>
      </c>
      <c r="E17" s="14">
        <f>SUM(E18:E26)</f>
        <v>96653.16</v>
      </c>
      <c r="F17" s="14">
        <f>SUM(F18:F26)</f>
        <v>1307869.71</v>
      </c>
      <c r="G17" s="14">
        <f t="shared" ref="G17:P17" si="5">SUM(G18:G26)</f>
        <v>957331.88</v>
      </c>
      <c r="H17" s="14">
        <f t="shared" si="5"/>
        <v>1154918.57</v>
      </c>
      <c r="I17" s="14">
        <f t="shared" si="5"/>
        <v>1100749.05</v>
      </c>
      <c r="J17" s="14">
        <f t="shared" si="5"/>
        <v>1373397.6</v>
      </c>
      <c r="K17" s="14">
        <f t="shared" si="5"/>
        <v>1051605.5</v>
      </c>
      <c r="L17" s="20">
        <f t="shared" si="5"/>
        <v>0</v>
      </c>
      <c r="M17" s="20">
        <f t="shared" si="5"/>
        <v>0</v>
      </c>
      <c r="N17" s="20">
        <f t="shared" si="5"/>
        <v>0</v>
      </c>
      <c r="O17" s="20">
        <f t="shared" si="5"/>
        <v>0</v>
      </c>
      <c r="P17" s="20">
        <f t="shared" si="5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4"/>
        <v>5067693.1099999994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9">
        <v>735800.05</v>
      </c>
      <c r="J18" s="18">
        <v>1264397.6000000001</v>
      </c>
      <c r="K18" s="18">
        <v>967047.5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8">
        <f t="shared" si="4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8">
        <f t="shared" si="4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9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732000</v>
      </c>
      <c r="C22" s="6"/>
      <c r="D22" s="18">
        <f t="shared" si="4"/>
        <v>447000</v>
      </c>
      <c r="E22" s="18">
        <v>22000</v>
      </c>
      <c r="F22" s="19">
        <v>0</v>
      </c>
      <c r="G22" s="18">
        <v>130000</v>
      </c>
      <c r="H22" s="18">
        <v>110000</v>
      </c>
      <c r="I22" s="29">
        <v>90000</v>
      </c>
      <c r="J22" s="18">
        <v>35000</v>
      </c>
      <c r="K22" s="18">
        <v>60000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1262620</v>
      </c>
      <c r="C23" s="6"/>
      <c r="D23" s="18">
        <f t="shared" si="4"/>
        <v>1017325.36</v>
      </c>
      <c r="E23" s="19">
        <v>0</v>
      </c>
      <c r="F23" s="18">
        <v>298352.7</v>
      </c>
      <c r="G23" s="18">
        <v>469796.31</v>
      </c>
      <c r="H23" s="18">
        <v>149176.35</v>
      </c>
      <c r="I23" s="29">
        <v>100000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462500</v>
      </c>
      <c r="C24" s="6"/>
      <c r="D24" s="18">
        <f>SUM(E24:P24)</f>
        <v>105000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708000</v>
      </c>
      <c r="C25" s="6"/>
      <c r="D25" s="18">
        <f t="shared" ref="B25:D74" si="6">SUM(E25:P25)</f>
        <v>354000</v>
      </c>
      <c r="E25" s="19">
        <v>0</v>
      </c>
      <c r="F25" s="18">
        <v>118000</v>
      </c>
      <c r="G25" s="18">
        <v>59000</v>
      </c>
      <c r="H25" s="19">
        <v>0</v>
      </c>
      <c r="I25" s="29">
        <v>118000</v>
      </c>
      <c r="J25" s="18">
        <v>59000</v>
      </c>
      <c r="K25" s="19">
        <v>0</v>
      </c>
      <c r="L25" s="2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2">
        <v>109784</v>
      </c>
      <c r="C26" s="6"/>
      <c r="D26" s="18">
        <v>51507</v>
      </c>
      <c r="E26" s="19">
        <v>0</v>
      </c>
      <c r="F26" s="19">
        <v>0</v>
      </c>
      <c r="G26" s="19">
        <v>0</v>
      </c>
      <c r="H26" s="19">
        <v>0</v>
      </c>
      <c r="I26" s="29">
        <v>41949</v>
      </c>
      <c r="J26" s="18">
        <v>0</v>
      </c>
      <c r="K26" s="18">
        <v>9558</v>
      </c>
      <c r="L26" s="30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4">
        <f>+B28+B29+B30+B31+B32+B33+B34+B35+B36</f>
        <v>4797064</v>
      </c>
      <c r="C27" s="3"/>
      <c r="D27" s="41">
        <f>SUM(D28:D36)</f>
        <v>2358087.7799999998</v>
      </c>
      <c r="E27" s="41">
        <f>SUM(E28:E36)</f>
        <v>0</v>
      </c>
      <c r="F27" s="41">
        <f t="shared" ref="F27:P27" si="7">SUM(F28:F36)</f>
        <v>0</v>
      </c>
      <c r="G27" s="41">
        <f t="shared" si="7"/>
        <v>1053000</v>
      </c>
      <c r="H27" s="41">
        <f t="shared" si="7"/>
        <v>0</v>
      </c>
      <c r="I27" s="41">
        <f t="shared" si="7"/>
        <v>9381</v>
      </c>
      <c r="J27" s="41">
        <f t="shared" si="7"/>
        <v>1103002.78</v>
      </c>
      <c r="K27" s="41">
        <f t="shared" si="7"/>
        <v>192704</v>
      </c>
      <c r="L27" s="41">
        <f t="shared" si="7"/>
        <v>0</v>
      </c>
      <c r="M27" s="41">
        <f t="shared" si="7"/>
        <v>0</v>
      </c>
      <c r="N27" s="41">
        <f t="shared" si="7"/>
        <v>0</v>
      </c>
      <c r="O27" s="41">
        <f t="shared" si="7"/>
        <v>0</v>
      </c>
      <c r="P27" s="41">
        <f t="shared" si="7"/>
        <v>0</v>
      </c>
    </row>
    <row r="28" spans="1:17" ht="30" x14ac:dyDescent="0.25">
      <c r="A28" s="6" t="s">
        <v>17</v>
      </c>
      <c r="B28" s="32">
        <v>336182</v>
      </c>
      <c r="C28" s="6"/>
      <c r="D28" s="18">
        <f t="shared" ref="D28:D36" si="8">SUM(E28:P28)</f>
        <v>162087.78</v>
      </c>
      <c r="E28" s="19">
        <v>0</v>
      </c>
      <c r="F28" s="19">
        <v>0</v>
      </c>
      <c r="G28" s="19">
        <v>0</v>
      </c>
      <c r="H28" s="29">
        <v>0</v>
      </c>
      <c r="I28" s="29">
        <v>9381</v>
      </c>
      <c r="J28" s="26">
        <v>50002.78</v>
      </c>
      <c r="K28" s="26">
        <v>102704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44132</v>
      </c>
      <c r="C29" s="6"/>
      <c r="D29" s="18">
        <f t="shared" si="8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>SUM(C30:N30)</f>
        <v>0</v>
      </c>
      <c r="C30" s="6"/>
      <c r="D30" s="18">
        <f t="shared" si="8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5">
        <v>0</v>
      </c>
      <c r="C31" s="6"/>
      <c r="D31" s="18">
        <f t="shared" si="8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9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6"/>
        <v>0</v>
      </c>
      <c r="C32" s="6"/>
      <c r="D32" s="18">
        <f t="shared" si="8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6"/>
        <v>0</v>
      </c>
      <c r="C33" s="6"/>
      <c r="D33" s="18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9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2">
        <v>4212000</v>
      </c>
      <c r="C34" s="6"/>
      <c r="D34" s="18">
        <f t="shared" si="8"/>
        <v>2196000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8">
        <v>90000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5">
        <v>0</v>
      </c>
      <c r="C35" s="6"/>
      <c r="D35" s="18">
        <f t="shared" si="8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9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8">
        <v>204750</v>
      </c>
      <c r="C36" s="6"/>
      <c r="D36" s="18">
        <f t="shared" si="8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9"/>
      <c r="M36" s="19"/>
      <c r="N36" s="19"/>
      <c r="O36" s="18"/>
      <c r="P36" s="18"/>
      <c r="Q36" s="19"/>
    </row>
    <row r="37" spans="1:17" x14ac:dyDescent="0.25">
      <c r="A37" s="3" t="s">
        <v>25</v>
      </c>
      <c r="B37" s="36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9">SUM(F38:F44)</f>
        <v>0</v>
      </c>
      <c r="G37" s="20">
        <f t="shared" si="9"/>
        <v>0</v>
      </c>
      <c r="H37" s="20">
        <v>0</v>
      </c>
      <c r="I37" s="20">
        <v>0</v>
      </c>
      <c r="J37" s="20">
        <f t="shared" si="9"/>
        <v>0</v>
      </c>
      <c r="K37" s="20">
        <f t="shared" si="9"/>
        <v>0</v>
      </c>
      <c r="L37" s="20">
        <f t="shared" ref="L37" si="10">SUM(L38:L44)</f>
        <v>0</v>
      </c>
      <c r="M37" s="20">
        <f t="shared" ref="M37" si="11">SUM(M38:M44)</f>
        <v>0</v>
      </c>
      <c r="N37" s="20">
        <f t="shared" ref="N37" si="12">SUM(N38:N44)</f>
        <v>0</v>
      </c>
      <c r="O37" s="20">
        <f t="shared" ref="O37" si="13">SUM(O38:O44)</f>
        <v>0</v>
      </c>
      <c r="P37" s="20">
        <f t="shared" ref="P37" si="14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6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6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0">
        <f>+B54+B55+B56+B57+B58+B59+B60+B61+B62</f>
        <v>90000</v>
      </c>
      <c r="C53" s="3"/>
      <c r="D53" s="14">
        <f>SUM(D54:D62)</f>
        <v>0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0</v>
      </c>
      <c r="I53" s="20">
        <f t="shared" si="26"/>
        <v>0</v>
      </c>
      <c r="J53" s="20">
        <f t="shared" si="26"/>
        <v>0</v>
      </c>
      <c r="K53" s="20">
        <f t="shared" si="26"/>
        <v>0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0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28">
        <v>90000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6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6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6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7">
        <f>+B11+B17+B27+B37+B45+B63+B53+B68+B71</f>
        <v>191644532</v>
      </c>
      <c r="C75" s="8"/>
      <c r="D75" s="24">
        <f t="shared" ref="D75:P75" si="47">SUM(D11+D17+D27+D37+D45+D53+D63+D68+D71)</f>
        <v>106208715.74000001</v>
      </c>
      <c r="E75" s="24">
        <f>SUM(E11+E17+E27+E37+E45+E53+E63+E68+E71)</f>
        <v>12307553.459999999</v>
      </c>
      <c r="F75" s="24">
        <f t="shared" si="47"/>
        <v>13638965.309999999</v>
      </c>
      <c r="G75" s="24">
        <f>SUM(G11+G17+G27+G37+G45+G53+G63+G68+G71)</f>
        <v>15071958.600000001</v>
      </c>
      <c r="H75" s="24">
        <f t="shared" si="47"/>
        <v>14046609.42</v>
      </c>
      <c r="I75" s="24">
        <f t="shared" si="47"/>
        <v>13670193.85</v>
      </c>
      <c r="J75" s="24">
        <f t="shared" si="47"/>
        <v>23748235.800000004</v>
      </c>
      <c r="K75" s="24">
        <f t="shared" si="47"/>
        <v>13725199.299999999</v>
      </c>
      <c r="L75" s="24">
        <f t="shared" si="47"/>
        <v>0</v>
      </c>
      <c r="M75" s="24">
        <f t="shared" si="47"/>
        <v>0</v>
      </c>
      <c r="N75" s="24">
        <f t="shared" si="47"/>
        <v>0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6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6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6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8">
        <f>+B84+B81+B78</f>
        <v>0</v>
      </c>
      <c r="C86" s="31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8" spans="1:16" ht="31.5" x14ac:dyDescent="0.25">
      <c r="A88" s="9" t="s">
        <v>78</v>
      </c>
      <c r="B88" s="39">
        <f>+B86+B75</f>
        <v>191644532</v>
      </c>
      <c r="C88" s="9"/>
      <c r="D88" s="25">
        <f>+D75</f>
        <v>106208715.74000001</v>
      </c>
      <c r="E88" s="25">
        <f t="shared" ref="E88:P88" si="87">SUM(E75+E86)</f>
        <v>12307553.459999999</v>
      </c>
      <c r="F88" s="25">
        <f>SUM(F75+F86)</f>
        <v>13638965.309999999</v>
      </c>
      <c r="G88" s="25">
        <f t="shared" si="87"/>
        <v>15071958.600000001</v>
      </c>
      <c r="H88" s="25">
        <f t="shared" si="87"/>
        <v>14046609.42</v>
      </c>
      <c r="I88" s="25">
        <f t="shared" si="87"/>
        <v>13670193.85</v>
      </c>
      <c r="J88" s="25">
        <f t="shared" si="87"/>
        <v>23748235.800000004</v>
      </c>
      <c r="K88" s="25">
        <f t="shared" si="87"/>
        <v>13725199.299999999</v>
      </c>
      <c r="L88" s="25">
        <f t="shared" si="87"/>
        <v>0</v>
      </c>
      <c r="M88" s="25">
        <f t="shared" si="87"/>
        <v>0</v>
      </c>
      <c r="N88" s="25">
        <f t="shared" si="87"/>
        <v>0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2023-02-16T14:31:31Z</cp:lastPrinted>
  <dcterms:created xsi:type="dcterms:W3CDTF">2018-04-17T18:57:16Z</dcterms:created>
  <dcterms:modified xsi:type="dcterms:W3CDTF">2023-08-09T18:54:09Z</dcterms:modified>
</cp:coreProperties>
</file>