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NCCONTA\Desktop\2023\ESTANDAR WEB 2023\05 MAYO 2023 WEB\"/>
    </mc:Choice>
  </mc:AlternateContent>
  <xr:revisionPtr revIDLastSave="0" documentId="13_ncr:1_{2FA6D5ED-A289-4F23-9851-D9CB6A33C0E6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MAYO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D26" i="3"/>
  <c r="D21" i="3"/>
  <c r="I11" i="3"/>
  <c r="H11" i="3"/>
  <c r="G11" i="3"/>
  <c r="G75" i="3" s="1"/>
  <c r="D17" i="3" l="1"/>
  <c r="F11" i="3"/>
  <c r="D18" i="3"/>
  <c r="B36" i="3" l="1"/>
  <c r="B33" i="3"/>
  <c r="B32" i="3"/>
  <c r="B30" i="3"/>
  <c r="G17" i="3"/>
  <c r="H17" i="3"/>
  <c r="I17" i="3"/>
  <c r="J17" i="3"/>
  <c r="J11" i="3" s="1"/>
  <c r="K17" i="3"/>
  <c r="L17" i="3"/>
  <c r="L11" i="3" s="1"/>
  <c r="M17" i="3"/>
  <c r="M11" i="3" s="1"/>
  <c r="N17" i="3"/>
  <c r="N11" i="3" s="1"/>
  <c r="O17" i="3"/>
  <c r="O11" i="3" s="1"/>
  <c r="P17" i="3"/>
  <c r="P11" i="3" s="1"/>
  <c r="F17" i="3"/>
  <c r="K11" i="3"/>
  <c r="G27" i="3"/>
  <c r="H27" i="3"/>
  <c r="I27" i="3"/>
  <c r="J27" i="3"/>
  <c r="K27" i="3"/>
  <c r="L27" i="3"/>
  <c r="M27" i="3"/>
  <c r="N27" i="3"/>
  <c r="O27" i="3"/>
  <c r="P27" i="3"/>
  <c r="D28" i="3"/>
  <c r="D16" i="3" l="1"/>
  <c r="D12" i="3"/>
  <c r="D13" i="3"/>
  <c r="B78" i="3"/>
  <c r="B84" i="3" l="1"/>
  <c r="B86" i="3" s="1"/>
  <c r="B81" i="3"/>
  <c r="B71" i="3"/>
  <c r="B68" i="3"/>
  <c r="B63" i="3"/>
  <c r="B53" i="3"/>
  <c r="B45" i="3"/>
  <c r="B27" i="3"/>
  <c r="B11" i="3"/>
  <c r="E27" i="3" l="1"/>
  <c r="F27" i="3"/>
  <c r="D36" i="3"/>
  <c r="D27" i="3"/>
  <c r="D23" i="3"/>
  <c r="D22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53" i="3" l="1"/>
  <c r="D25" i="3"/>
  <c r="B17" i="3" s="1"/>
  <c r="B75" i="3" s="1"/>
  <c r="B88" i="3" s="1"/>
  <c r="D20" i="3"/>
  <c r="D15" i="3"/>
  <c r="D14" i="3"/>
  <c r="D11" i="3" l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<sst xmlns="http://schemas.openxmlformats.org/spreadsheetml/2006/main" count="116" uniqueCount="116">
  <si>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</si>
  <si>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</si>
  <si>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</si>
  <si>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</si>
  <si>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</si>
  <si>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</si>
  <si>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</si>
  <si>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</si>
  <si>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</si>
  <si>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</si>
  <si>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</si>
  <si>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</si>
  <si>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</si>
  <si>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</si>
  <si>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</si>
  <si>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</si>
  <si>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</si>
  <si>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</si>
  <si>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</si>
  <si>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</si>
  <si>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</si>
  <si>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</si>
  <si>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</si>
  <si>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</si>
  <si>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</si>
  <si>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</si>
  <si>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</si>
  <si>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</si>
  <si>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</si>
  <si>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</si>
  <si>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</si>
  <si>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</si>
  <si>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</si>
  <si>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</si>
  <si>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</si>
  <si>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</si>
  <si>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</si>
  <si>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</si>
  <si>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</si>
  <si>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</si>
  <si>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</si>
  <si>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</si>
  <si>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</si>
  <si>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</si>
  <si>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</si>
  <si>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</si>
  <si>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</si>
  <si>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</si>
  <si>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</si>
  <si>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</si>
  <si>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</si>
  <si>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</si>
  <si>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</si>
  <si>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</si>
  <si>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</si>
  <si>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</si>
  <si>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</si>
  <si>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</si>
  <si>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</si>
  <si>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</si>
  <si>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</si>
  <si>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</si>
  <si>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</si>
  <si>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</si>
  <si>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</si>
  <si>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</si>
  <si>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</si>
  <si>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</si>
  <si>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</si>
  <si>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</si>
  <si>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</si>
  <si>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</si>
  <si>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</si>
  <si>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</si>
  <si>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</si>
  <si>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</si>
  <si>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</si>
  <si>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</si>
  <si>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</si>
  <si>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</si>
  <si>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</si>
  <si>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</si>
  <si>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</si>
  <si>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</si>
  <si>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</si>
  <si>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</si>
  <si>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</si>
  <si>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</si>
  <si>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</si>
  <si>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</si>
  <si>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</si>
  <si>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</si>
  <si>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</si>
  <si>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</si>
  <si>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</si>
  <si>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</si>
  <si>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</si>
  <si>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</si>
  <si>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</si>
  <si>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</si>
  <si>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</si>
  <si>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</si>
  <si>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</si>
  <si>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</si>
  <si>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</si>
  <si>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</si>
  <si>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</si>
  <si>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</si>
  <si>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</si>
  <si>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</si>
  <si>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</si>
  <si>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</si>
  <si>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</si>
  <si>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31 de Mayo 2023</t>
  </si>
  <si>
    <t>Fecha de registro: hasta el 5 de junio del 2023</t>
  </si>
  <si>
    <t>Fecha de imputación: hasta el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</si>
</sst>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9" zoomScaleNormal="100" workbookViewId="0">
      <selection activeCell="D26" sqref="D26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175148279</v>
      </c>
      <c r="C11" s="3"/>
      <c r="D11" s="14">
        <f>SUM(D12:D16)</f>
        <v>63055377.270000003</v>
      </c>
      <c r="E11" s="14">
        <f t="shared" ref="E11" si="1">SUM(E12:E16)</f>
        <v>12210900.299999999</v>
      </c>
      <c r="F11" s="14">
        <f>+F12+F13+F16</f>
        <v>12331095.6</v>
      </c>
      <c r="G11" s="14">
        <f>+G12+G13+G16</f>
        <v>13061626.720000001</v>
      </c>
      <c r="H11" s="14">
        <f>+H12+H13+H16</f>
        <v>12891690.85</v>
      </c>
      <c r="I11" s="14">
        <f>+I12+I13+I16</f>
        <v>12560063.799999999</v>
      </c>
      <c r="J11" s="20">
        <f t="shared" ref="I11:P11" si="2">SUM(J12:J20)</f>
        <v>0</v>
      </c>
      <c r="K11" s="20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3">
        <v>124649820</v>
      </c>
      <c r="C12" s="6"/>
      <c r="D12" s="29">
        <f>SUM(E12:P12)</f>
        <v>46963845.150000006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30">
        <v>9290306.9499999993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3">
        <v>33481274</v>
      </c>
      <c r="C13" s="6"/>
      <c r="D13" s="29">
        <f>SUM(E13:P13)</f>
        <v>9123326.6500000004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30">
        <v>1861905.33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3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17017185</v>
      </c>
      <c r="C16" s="6"/>
      <c r="D16" s="18">
        <f t="shared" si="3"/>
        <v>6968205.4699999988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30">
        <v>1407851.52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5">
        <f>+B18+B19+B20+B21+B23+B22+B24+B25+B26</f>
        <v>11967689</v>
      </c>
      <c r="C17" s="3"/>
      <c r="D17" s="14">
        <f>SUM(D18:D26)</f>
        <v>4617522.37</v>
      </c>
      <c r="E17" s="14">
        <f>SUM(E18:E26)</f>
        <v>96653.16</v>
      </c>
      <c r="F17" s="14">
        <f>SUM(F18:F26)</f>
        <v>1307869.71</v>
      </c>
      <c r="G17" s="14">
        <f t="shared" ref="G17:P17" si="4">SUM(G18:G26)</f>
        <v>957331.88</v>
      </c>
      <c r="H17" s="14">
        <f t="shared" si="4"/>
        <v>1154918.57</v>
      </c>
      <c r="I17" s="14">
        <f t="shared" si="4"/>
        <v>1100749.05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3"/>
        <v>2836248.01</v>
      </c>
      <c r="E18" s="18">
        <v>59653.16</v>
      </c>
      <c r="F18" s="18">
        <v>876517.01</v>
      </c>
      <c r="G18" s="18">
        <v>283535.57</v>
      </c>
      <c r="H18" s="18">
        <v>880742.22</v>
      </c>
      <c r="I18" s="30">
        <v>735800.05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0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6">
        <v>732000</v>
      </c>
      <c r="C22" s="6"/>
      <c r="D22" s="18">
        <f t="shared" si="3"/>
        <v>352000</v>
      </c>
      <c r="E22" s="18">
        <v>22000</v>
      </c>
      <c r="F22" s="19">
        <v>0</v>
      </c>
      <c r="G22" s="18">
        <v>130000</v>
      </c>
      <c r="H22" s="18">
        <v>110000</v>
      </c>
      <c r="I22" s="30">
        <v>90000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1020620</v>
      </c>
      <c r="C23" s="6"/>
      <c r="D23" s="18">
        <f t="shared" si="3"/>
        <v>1017325.36</v>
      </c>
      <c r="E23" s="19">
        <v>0</v>
      </c>
      <c r="F23" s="18">
        <v>298352.7</v>
      </c>
      <c r="G23" s="18">
        <v>469796.31</v>
      </c>
      <c r="H23" s="18">
        <v>149176.35</v>
      </c>
      <c r="I23" s="30">
        <v>100000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462500</v>
      </c>
      <c r="C24" s="6"/>
      <c r="D24" s="18">
        <f>SUM(E24:P24)</f>
        <v>75000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354000</v>
      </c>
      <c r="C25" s="6"/>
      <c r="D25" s="18">
        <f t="shared" ref="B25:D74" si="5">SUM(E25:P25)</f>
        <v>295000</v>
      </c>
      <c r="E25" s="19">
        <v>0</v>
      </c>
      <c r="F25" s="18">
        <v>118000</v>
      </c>
      <c r="G25" s="18">
        <v>59000</v>
      </c>
      <c r="H25" s="19">
        <v>0</v>
      </c>
      <c r="I25" s="30">
        <v>118000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3">
        <v>109784</v>
      </c>
      <c r="C26" s="6"/>
      <c r="D26" s="18">
        <f>SUM(E26:P26)</f>
        <v>41949</v>
      </c>
      <c r="E26" s="19">
        <v>0</v>
      </c>
      <c r="F26" s="19">
        <v>0</v>
      </c>
      <c r="G26" s="19">
        <v>0</v>
      </c>
      <c r="H26" s="19">
        <v>0</v>
      </c>
      <c r="I26" s="30">
        <v>41949</v>
      </c>
      <c r="J26" s="19">
        <v>0</v>
      </c>
      <c r="K26" s="19">
        <v>0</v>
      </c>
      <c r="L26" s="31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5">
        <f>+B28+B29+B30+B31+B32+B33+B34+B35+B36</f>
        <v>4528564</v>
      </c>
      <c r="C27" s="3"/>
      <c r="D27" s="14">
        <f>SUM(D28:D36)</f>
        <v>1062381</v>
      </c>
      <c r="E27" s="20">
        <f>SUM(E28:E36)</f>
        <v>0</v>
      </c>
      <c r="F27" s="14">
        <f t="shared" ref="F27:P27" si="6">SUM(F28:F36)</f>
        <v>0</v>
      </c>
      <c r="G27" s="14">
        <f t="shared" si="6"/>
        <v>1053000</v>
      </c>
      <c r="H27" s="14">
        <f t="shared" si="6"/>
        <v>0</v>
      </c>
      <c r="I27" s="14">
        <f t="shared" si="6"/>
        <v>9381</v>
      </c>
      <c r="J27" s="20">
        <f t="shared" si="6"/>
        <v>0</v>
      </c>
      <c r="K27" s="20">
        <f t="shared" si="6"/>
        <v>0</v>
      </c>
      <c r="L27" s="20">
        <f t="shared" si="6"/>
        <v>0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3">
        <v>272432</v>
      </c>
      <c r="C28" s="6"/>
      <c r="D28" s="28">
        <f t="shared" si="5"/>
        <v>9381</v>
      </c>
      <c r="E28" s="19">
        <v>0</v>
      </c>
      <c r="F28" s="19">
        <v>0</v>
      </c>
      <c r="G28" s="19">
        <v>0</v>
      </c>
      <c r="H28" s="30">
        <v>0</v>
      </c>
      <c r="I28" s="30">
        <v>9381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44132</v>
      </c>
      <c r="C29" s="6"/>
      <c r="D29" s="28">
        <f t="shared" si="5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 t="shared" si="5"/>
        <v>0</v>
      </c>
      <c r="C30" s="6"/>
      <c r="D30" s="28">
        <f t="shared" si="5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5"/>
        <v>0</v>
      </c>
      <c r="C32" s="6"/>
      <c r="D32" s="28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5"/>
        <v>0</v>
      </c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4212000</v>
      </c>
      <c r="C34" s="6"/>
      <c r="D34" s="28">
        <v>1053000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9">
        <f t="shared" si="5"/>
        <v>0</v>
      </c>
      <c r="C36" s="6"/>
      <c r="D36" s="28">
        <f t="shared" si="5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30"/>
      <c r="M36" s="19"/>
      <c r="N36" s="19"/>
      <c r="O36" s="18"/>
      <c r="P36" s="18"/>
      <c r="Q36" s="19"/>
    </row>
    <row r="37" spans="1:17" x14ac:dyDescent="0.25">
      <c r="A37" s="3" t="s">
        <v>25</v>
      </c>
      <c r="B37" s="37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1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29">
        <v>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191644532</v>
      </c>
      <c r="C75" s="8"/>
      <c r="D75" s="24">
        <f t="shared" ref="D75:P75" si="45">SUM(D11+D17+D27+D37+D45+D53+D63+D68+D71)</f>
        <v>68735280.640000001</v>
      </c>
      <c r="E75" s="24">
        <f>SUM(E11+E17+E27+E37+E45+E53+E63+E68+E71)</f>
        <v>12307553.459999999</v>
      </c>
      <c r="F75" s="24">
        <f t="shared" si="45"/>
        <v>13638965.309999999</v>
      </c>
      <c r="G75" s="24">
        <f>SUM(G11+G17+G27+G37+G45+G53+G63+G68+G71)</f>
        <v>15071958.600000001</v>
      </c>
      <c r="H75" s="24">
        <f t="shared" si="45"/>
        <v>14046609.42</v>
      </c>
      <c r="I75" s="24">
        <f t="shared" si="45"/>
        <v>13670193.85</v>
      </c>
      <c r="J75" s="24">
        <f t="shared" si="45"/>
        <v>0</v>
      </c>
      <c r="K75" s="24">
        <f t="shared" si="45"/>
        <v>0</v>
      </c>
      <c r="L75" s="24">
        <f t="shared" si="45"/>
        <v>0</v>
      </c>
      <c r="M75" s="24">
        <f t="shared" si="45"/>
        <v>0</v>
      </c>
      <c r="N75" s="24">
        <f t="shared" si="45"/>
        <v>0</v>
      </c>
      <c r="O75" s="24">
        <f t="shared" si="45"/>
        <v>0</v>
      </c>
      <c r="P75" s="24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191644532</v>
      </c>
      <c r="C88" s="9"/>
      <c r="D88" s="25">
        <f>+D75</f>
        <v>68735280.640000001</v>
      </c>
      <c r="E88" s="25">
        <f t="shared" ref="E88:P88" si="85">SUM(E75+E86)</f>
        <v>12307553.459999999</v>
      </c>
      <c r="F88" s="25">
        <f>SUM(F75+F86)</f>
        <v>13638965.309999999</v>
      </c>
      <c r="G88" s="25">
        <f t="shared" si="85"/>
        <v>15071958.600000001</v>
      </c>
      <c r="H88" s="25">
        <f t="shared" si="85"/>
        <v>14046609.42</v>
      </c>
      <c r="I88" s="25">
        <f t="shared" si="85"/>
        <v>13670193.85</v>
      </c>
      <c r="J88" s="25">
        <f t="shared" si="85"/>
        <v>0</v>
      </c>
      <c r="K88" s="25">
        <f t="shared" si="85"/>
        <v>0</v>
      </c>
      <c r="L88" s="25">
        <f t="shared" si="85"/>
        <v>0</v>
      </c>
      <c r="M88" s="25">
        <f t="shared" si="85"/>
        <v>0</v>
      </c>
      <c r="N88" s="25">
        <f t="shared" si="85"/>
        <v>0</v>
      </c>
      <c r="O88" s="25">
        <f t="shared" si="85"/>
        <v>0</v>
      </c>
      <c r="P88" s="25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2023-02-16T14:31:31Z</cp:lastPrinted>
  <dcterms:created xsi:type="dcterms:W3CDTF">2018-04-17T18:57:16Z</dcterms:created>
  <dcterms:modified xsi:type="dcterms:W3CDTF">2023-06-12T16:18:30Z</dcterms:modified>
</cp:coreProperties>
</file>