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ENCCONTA\Desktop\04 ABRIL 2023 WEB\"/>
    </mc:Choice>
  </mc:AlternateContent>
  <xr:revisionPtr revIDLastSave="0" documentId="8_{3E3A34ED-801A-4FD1-B211-8C554F6402A5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Enero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G11" i="3"/>
  <c r="G75" i="3" s="1"/>
  <c r="F11" i="3" l="1"/>
  <c r="D18" i="3"/>
  <c r="B36" i="3" l="1"/>
  <c r="B33" i="3"/>
  <c r="B32" i="3"/>
  <c r="B30" i="3"/>
  <c r="G17" i="3"/>
  <c r="H17" i="3"/>
  <c r="I17" i="3"/>
  <c r="I11" i="3" s="1"/>
  <c r="J17" i="3"/>
  <c r="J11" i="3" s="1"/>
  <c r="K17" i="3"/>
  <c r="L17" i="3"/>
  <c r="L11" i="3" s="1"/>
  <c r="M17" i="3"/>
  <c r="M11" i="3" s="1"/>
  <c r="N17" i="3"/>
  <c r="N11" i="3" s="1"/>
  <c r="O17" i="3"/>
  <c r="O11" i="3" s="1"/>
  <c r="P17" i="3"/>
  <c r="P11" i="3" s="1"/>
  <c r="F17" i="3"/>
  <c r="K11" i="3"/>
  <c r="G27" i="3"/>
  <c r="H27" i="3"/>
  <c r="I27" i="3"/>
  <c r="J27" i="3"/>
  <c r="K27" i="3"/>
  <c r="L27" i="3"/>
  <c r="M27" i="3"/>
  <c r="N27" i="3"/>
  <c r="O27" i="3"/>
  <c r="P27" i="3"/>
  <c r="D28" i="3"/>
  <c r="D16" i="3" l="1"/>
  <c r="D12" i="3"/>
  <c r="D13" i="3"/>
  <c r="B78" i="3"/>
  <c r="B84" i="3" l="1"/>
  <c r="B86" i="3" s="1"/>
  <c r="B81" i="3"/>
  <c r="B71" i="3"/>
  <c r="B68" i="3"/>
  <c r="B63" i="3"/>
  <c r="B53" i="3"/>
  <c r="B45" i="3"/>
  <c r="B27" i="3"/>
  <c r="B11" i="3"/>
  <c r="E27" i="3" l="1"/>
  <c r="F27" i="3"/>
  <c r="D36" i="3"/>
  <c r="D27" i="3"/>
  <c r="D23" i="3"/>
  <c r="D22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53" i="3" l="1"/>
  <c r="D25" i="3"/>
  <c r="B17" i="3" s="1"/>
  <c r="B75" i="3" s="1"/>
  <c r="B88" i="3" s="1"/>
  <c r="D20" i="3"/>
  <c r="D15" i="3"/>
  <c r="D14" i="3"/>
  <c r="D17" i="3" l="1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<sst xmlns="http://schemas.openxmlformats.org/spreadsheetml/2006/main" count="116" uniqueCount="116">
  <si>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</si>
  <si>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</si>
  <si>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</si>
  <si>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</si>
  <si>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</si>
  <si>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</si>
  <si>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</si>
  <si>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</si>
  <si>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</si>
  <si>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</si>
  <si>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</si>
  <si>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</si>
  <si>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</si>
  <si>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</si>
  <si>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</si>
  <si>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</si>
  <si>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</si>
  <si>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</si>
  <si>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</si>
  <si>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</si>
  <si>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</si>
  <si>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</si>
  <si>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</si>
  <si>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</si>
  <si>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</si>
  <si>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</si>
  <si>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</si>
  <si>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</si>
  <si>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</si>
  <si>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</si>
  <si>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</si>
  <si>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</si>
  <si>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</si>
  <si>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</si>
  <si>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</si>
  <si>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</si>
  <si>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</si>
  <si>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</si>
  <si>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</si>
  <si>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</si>
  <si>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</si>
  <si>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</si>
  <si>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</si>
  <si>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</si>
  <si>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</si>
  <si>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</si>
  <si>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</si>
  <si>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</si>
  <si>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</si>
  <si>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</si>
  <si>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</si>
  <si>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</si>
  <si>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</si>
  <si>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</si>
  <si>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</si>
  <si>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</si>
  <si>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</si>
  <si>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</si>
  <si>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</si>
  <si>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</si>
  <si>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</si>
  <si>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</si>
  <si>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</si>
  <si>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</si>
  <si>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</si>
  <si>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</si>
  <si>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</si>
  <si>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</si>
  <si>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</si>
  <si>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</si>
  <si>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</si>
  <si>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</si>
  <si>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</si>
  <si>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</si>
  <si>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</si>
  <si>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</si>
  <si>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</si>
  <si>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</si>
  <si>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</si>
  <si>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</si>
  <si>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</si>
  <si>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</si>
  <si>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</si>
  <si>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</si>
  <si>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</si>
  <si>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</si>
  <si>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</si>
  <si>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</si>
  <si>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</si>
  <si>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</si>
  <si>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</si>
  <si>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</si>
  <si>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</si>
  <si>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</si>
  <si>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</si>
  <si>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</si>
  <si>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</si>
  <si>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</si>
  <si>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</si>
  <si>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</si>
  <si>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</si>
  <si>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</si>
  <si>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</si>
  <si>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</si>
  <si>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</si>
  <si>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</si>
  <si>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</si>
  <si>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</si>
  <si>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</si>
  <si>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</si>
  <si>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</si>
  <si>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</si>
  <si>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</si>
  <si>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30 de Abril 2023</t>
  </si>
  <si>
    <t>Fecha de registro: hasta el 5 de Mayodel 2023</t>
  </si>
  <si>
    <t>Fecha de imputación: hasta el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</si>
</sst>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78" zoomScaleNormal="100" workbookViewId="0">
      <selection activeCell="B56" sqref="B56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110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5">
        <f>+B12+B13+B14+B15+B16</f>
        <v>175148279</v>
      </c>
      <c r="C11" s="3"/>
      <c r="D11" s="14">
        <f>SUM(D12:D16)</f>
        <v>50495313.469999999</v>
      </c>
      <c r="E11" s="14">
        <f t="shared" ref="E11" si="1">SUM(E12:E16)</f>
        <v>12210900.299999999</v>
      </c>
      <c r="F11" s="14">
        <f>+F12+F13+F16</f>
        <v>12331095.6</v>
      </c>
      <c r="G11" s="14">
        <f>+G12+G13+G16</f>
        <v>13061626.720000001</v>
      </c>
      <c r="H11" s="14">
        <f>+H12+H13+H16</f>
        <v>12891690.85</v>
      </c>
      <c r="I11" s="20">
        <f t="shared" ref="I11:P11" si="2">SUM(I12:I20)</f>
        <v>0</v>
      </c>
      <c r="J11" s="20">
        <f t="shared" si="2"/>
        <v>0</v>
      </c>
      <c r="K11" s="20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T11" s="16"/>
    </row>
    <row r="12" spans="1:29" x14ac:dyDescent="0.25">
      <c r="A12" s="6" t="s">
        <v>3</v>
      </c>
      <c r="B12" s="33">
        <v>124649820</v>
      </c>
      <c r="C12" s="6"/>
      <c r="D12" s="29">
        <f>SUM(E12:P12)</f>
        <v>37673538.200000003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3">
        <v>33481274</v>
      </c>
      <c r="C13" s="6"/>
      <c r="D13" s="29">
        <f>SUM(E13:P13)</f>
        <v>7261421.3200000003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4">
        <v>0</v>
      </c>
      <c r="C14" s="6"/>
      <c r="D14" s="19">
        <f t="shared" ref="D14:D23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4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3">
        <v>17017185</v>
      </c>
      <c r="C16" s="6"/>
      <c r="D16" s="18">
        <f t="shared" si="3"/>
        <v>5560353.9499999993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5">
        <f>+B18+B19+B20+B21+B23+B22+B24+B25+B26</f>
        <v>11967689</v>
      </c>
      <c r="C17" s="3"/>
      <c r="D17" s="14">
        <f>SUM(D18:D26)</f>
        <v>3516773.32</v>
      </c>
      <c r="E17" s="14">
        <f>SUM(E18:E26)</f>
        <v>96653.16</v>
      </c>
      <c r="F17" s="14">
        <f>SUM(F18:F26)</f>
        <v>1307869.71</v>
      </c>
      <c r="G17" s="14">
        <f t="shared" ref="G17:P17" si="4">SUM(G18:G26)</f>
        <v>957331.88</v>
      </c>
      <c r="H17" s="14">
        <f t="shared" si="4"/>
        <v>1154918.57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0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6">
        <v>9278785</v>
      </c>
      <c r="C18" s="6"/>
      <c r="D18" s="18">
        <f t="shared" si="3"/>
        <v>2100447.96</v>
      </c>
      <c r="E18" s="18">
        <v>59653.16</v>
      </c>
      <c r="F18" s="18">
        <v>876517.01</v>
      </c>
      <c r="G18" s="18">
        <v>283535.57</v>
      </c>
      <c r="H18" s="18">
        <v>880742.22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10000</v>
      </c>
      <c r="C19" s="6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0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0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/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0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6">
        <v>732000</v>
      </c>
      <c r="C22" s="6"/>
      <c r="D22" s="18">
        <f t="shared" si="3"/>
        <v>262000</v>
      </c>
      <c r="E22" s="18">
        <v>22000</v>
      </c>
      <c r="F22" s="19">
        <v>0</v>
      </c>
      <c r="G22" s="18">
        <v>130000</v>
      </c>
      <c r="H22" s="18">
        <v>110000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1020620</v>
      </c>
      <c r="C23" s="6"/>
      <c r="D23" s="18">
        <f t="shared" si="3"/>
        <v>917325.36</v>
      </c>
      <c r="E23" s="19">
        <v>0</v>
      </c>
      <c r="F23" s="18">
        <v>298352.7</v>
      </c>
      <c r="G23" s="18">
        <v>469796.31</v>
      </c>
      <c r="H23" s="18">
        <v>149176.35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462500</v>
      </c>
      <c r="C24" s="6"/>
      <c r="D24" s="18">
        <v>60000</v>
      </c>
      <c r="E24" s="18">
        <v>15000</v>
      </c>
      <c r="F24" s="18">
        <v>15000</v>
      </c>
      <c r="G24" s="18">
        <v>15000</v>
      </c>
      <c r="H24" s="18">
        <v>15000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354000</v>
      </c>
      <c r="C25" s="6"/>
      <c r="D25" s="18">
        <f t="shared" ref="B25:D74" si="5">SUM(E25:P25)</f>
        <v>177000</v>
      </c>
      <c r="E25" s="19">
        <v>0</v>
      </c>
      <c r="F25" s="18">
        <v>118000</v>
      </c>
      <c r="G25" s="18">
        <v>59000</v>
      </c>
      <c r="H25" s="19">
        <v>0</v>
      </c>
      <c r="I25" s="19">
        <v>0</v>
      </c>
      <c r="J25" s="19">
        <v>0</v>
      </c>
      <c r="K25" s="19">
        <v>0</v>
      </c>
      <c r="L25" s="30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3">
        <v>109784</v>
      </c>
      <c r="C26" s="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31">
        <v>0</v>
      </c>
      <c r="M26" s="23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5">
        <f>+B28+B29+B30+B31+B32+B33+B34+B35+B36</f>
        <v>4528564</v>
      </c>
      <c r="C27" s="3"/>
      <c r="D27" s="20">
        <f>SUM(D28:D36)</f>
        <v>1053000</v>
      </c>
      <c r="E27" s="20">
        <f>SUM(E28:E36)</f>
        <v>0</v>
      </c>
      <c r="F27" s="14">
        <f t="shared" ref="F27:P27" si="6">SUM(F28:F36)</f>
        <v>1053000</v>
      </c>
      <c r="G27" s="14">
        <f t="shared" si="6"/>
        <v>1053000</v>
      </c>
      <c r="H27" s="20">
        <f t="shared" si="6"/>
        <v>0</v>
      </c>
      <c r="I27" s="20">
        <f t="shared" si="6"/>
        <v>0</v>
      </c>
      <c r="J27" s="20">
        <f t="shared" si="6"/>
        <v>0</v>
      </c>
      <c r="K27" s="20">
        <f t="shared" si="6"/>
        <v>0</v>
      </c>
      <c r="L27" s="20">
        <f t="shared" si="6"/>
        <v>0</v>
      </c>
      <c r="M27" s="20">
        <f t="shared" si="6"/>
        <v>0</v>
      </c>
      <c r="N27" s="20">
        <f t="shared" si="6"/>
        <v>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3">
        <v>272432</v>
      </c>
      <c r="C28" s="6"/>
      <c r="D28" s="28">
        <f t="shared" si="5"/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44132</v>
      </c>
      <c r="C29" s="6"/>
      <c r="D29" s="28">
        <f t="shared" si="5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 t="shared" si="5"/>
        <v>0</v>
      </c>
      <c r="C30" s="6"/>
      <c r="D30" s="28">
        <f t="shared" si="5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6">
        <v>0</v>
      </c>
      <c r="C31" s="6"/>
      <c r="D31" s="28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0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5"/>
        <v>0</v>
      </c>
      <c r="C32" s="6"/>
      <c r="D32" s="28">
        <f t="shared" si="5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5"/>
        <v>0</v>
      </c>
      <c r="C33" s="6"/>
      <c r="D33" s="28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0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3">
        <v>4212000</v>
      </c>
      <c r="C34" s="6"/>
      <c r="D34" s="28">
        <v>1053000</v>
      </c>
      <c r="E34" s="19">
        <v>0</v>
      </c>
      <c r="F34" s="18">
        <v>1053000</v>
      </c>
      <c r="G34" s="18">
        <v>1053000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6">
        <v>0</v>
      </c>
      <c r="C35" s="6"/>
      <c r="D35" s="28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0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9">
        <f t="shared" si="5"/>
        <v>0</v>
      </c>
      <c r="C36" s="6"/>
      <c r="D36" s="28">
        <f t="shared" si="5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30"/>
      <c r="M36" s="19"/>
      <c r="N36" s="19"/>
      <c r="O36" s="18"/>
      <c r="P36" s="18"/>
      <c r="Q36" s="19"/>
    </row>
    <row r="37" spans="1:17" x14ac:dyDescent="0.25">
      <c r="A37" s="3" t="s">
        <v>25</v>
      </c>
      <c r="B37" s="37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7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1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0</v>
      </c>
      <c r="I53" s="20">
        <f t="shared" si="24"/>
        <v>0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29">
        <v>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7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7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7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8">
        <f>+B11+B17+B27+B37+B45+B63+B53+B68+B71</f>
        <v>191644532</v>
      </c>
      <c r="C75" s="8"/>
      <c r="D75" s="24">
        <f t="shared" ref="D75:P75" si="45">SUM(D11+D17+D27+D37+D45+D53+D63+D68+D71)</f>
        <v>55065086.789999999</v>
      </c>
      <c r="E75" s="24">
        <f>SUM(E11+E17+E27+E37+E45+E53+E63+E68+E71)</f>
        <v>12307553.459999999</v>
      </c>
      <c r="F75" s="24">
        <f t="shared" si="45"/>
        <v>14691965.309999999</v>
      </c>
      <c r="G75" s="24">
        <f>SUM(G11+G17+G27+G37+G45+G53+G63+G68+G71)</f>
        <v>15071958.600000001</v>
      </c>
      <c r="H75" s="24">
        <f t="shared" si="45"/>
        <v>14046609.42</v>
      </c>
      <c r="I75" s="24">
        <f t="shared" si="45"/>
        <v>0</v>
      </c>
      <c r="J75" s="24">
        <f t="shared" si="45"/>
        <v>0</v>
      </c>
      <c r="K75" s="24">
        <f t="shared" si="45"/>
        <v>0</v>
      </c>
      <c r="L75" s="24">
        <f t="shared" si="45"/>
        <v>0</v>
      </c>
      <c r="M75" s="24">
        <f t="shared" si="45"/>
        <v>0</v>
      </c>
      <c r="N75" s="24">
        <f t="shared" si="45"/>
        <v>0</v>
      </c>
      <c r="O75" s="24">
        <f t="shared" si="45"/>
        <v>0</v>
      </c>
      <c r="P75" s="24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7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7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7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9">
        <f>+B84+B81+B78</f>
        <v>0</v>
      </c>
      <c r="C86" s="32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0">
        <f>+B86+B75</f>
        <v>191644532</v>
      </c>
      <c r="C88" s="9"/>
      <c r="D88" s="25">
        <f>+D75</f>
        <v>55065086.789999999</v>
      </c>
      <c r="E88" s="25">
        <f t="shared" ref="E88:P88" si="85">SUM(E75+E86)</f>
        <v>12307553.459999999</v>
      </c>
      <c r="F88" s="25">
        <f>SUM(F75+F86)</f>
        <v>14691965.309999999</v>
      </c>
      <c r="G88" s="25">
        <f t="shared" si="85"/>
        <v>15071958.600000001</v>
      </c>
      <c r="H88" s="25">
        <f t="shared" si="85"/>
        <v>14046609.42</v>
      </c>
      <c r="I88" s="25">
        <f t="shared" si="85"/>
        <v>0</v>
      </c>
      <c r="J88" s="25">
        <f t="shared" si="85"/>
        <v>0</v>
      </c>
      <c r="K88" s="25">
        <f t="shared" si="85"/>
        <v>0</v>
      </c>
      <c r="L88" s="25">
        <f t="shared" si="85"/>
        <v>0</v>
      </c>
      <c r="M88" s="25">
        <f t="shared" si="85"/>
        <v>0</v>
      </c>
      <c r="N88" s="25">
        <f t="shared" si="85"/>
        <v>0</v>
      </c>
      <c r="O88" s="25">
        <f t="shared" si="85"/>
        <v>0</v>
      </c>
      <c r="P88" s="25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Enero2023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2023-02-16T14:31:31Z</cp:lastPrinted>
  <dcterms:created xsi:type="dcterms:W3CDTF">2018-04-17T18:57:16Z</dcterms:created>
  <dcterms:modified xsi:type="dcterms:W3CDTF">2023-05-10T13:20:39Z</dcterms:modified>
</cp:coreProperties>
</file>