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Noviembre 2021\Nueva carpeta\"/>
    </mc:Choice>
  </mc:AlternateContent>
  <xr:revisionPtr revIDLastSave="0" documentId="13_ncr:1_{13F65B85-D78C-44A9-8871-EBFB752661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'!$A$1:$P$102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8" i="3" l="1"/>
  <c r="B86" i="3"/>
  <c r="B84" i="3"/>
  <c r="B81" i="3"/>
  <c r="B78" i="3"/>
  <c r="B75" i="3"/>
  <c r="B71" i="3"/>
  <c r="B68" i="3"/>
  <c r="B63" i="3"/>
  <c r="B53" i="3"/>
  <c r="B45" i="3"/>
  <c r="B37" i="3"/>
  <c r="B27" i="3"/>
  <c r="B17" i="3"/>
  <c r="B11" i="3"/>
  <c r="L11" i="3" l="1"/>
  <c r="J27" i="3"/>
  <c r="J17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F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6" i="3"/>
  <c r="D35" i="3"/>
  <c r="D33" i="3"/>
  <c r="D32" i="3"/>
  <c r="D31" i="3"/>
  <c r="D30" i="3"/>
  <c r="D29" i="3"/>
  <c r="D27" i="3" l="1"/>
  <c r="D25" i="3"/>
  <c r="D21" i="3"/>
  <c r="D20" i="3"/>
  <c r="D19" i="3"/>
  <c r="D15" i="3"/>
  <c r="D14" i="3"/>
  <c r="D24" i="3" l="1"/>
  <c r="D23" i="3"/>
  <c r="D17" i="3" s="1"/>
  <c r="D16" i="3"/>
  <c r="D13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I37" i="3"/>
  <c r="H37" i="3"/>
  <c r="G37" i="3"/>
  <c r="F37" i="3"/>
  <c r="E71" i="3"/>
  <c r="E68" i="3"/>
  <c r="E63" i="3"/>
  <c r="E53" i="3"/>
  <c r="E45" i="3"/>
  <c r="E37" i="3"/>
  <c r="E2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D53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11" i="3" l="1"/>
  <c r="D75" i="3" s="1"/>
  <c r="D88" i="3" s="1"/>
  <c r="V10" i="3" l="1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<sst xmlns="http://schemas.openxmlformats.org/spreadsheetml/2006/main" count="115" uniqueCount="114">
  <si>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</si>
  <si>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</si>
  <si>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</si>
  <si>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</si>
  <si>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</si>
  <si>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</si>
  <si>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</si>
  <si>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</si>
  <si>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</si>
  <si>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</si>
  <si>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</si>
  <si>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</si>
  <si>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</si>
  <si>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</si>
  <si>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</si>
  <si>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</si>
  <si>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</si>
  <si>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</si>
  <si>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</si>
  <si>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</si>
  <si>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</si>
  <si>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</si>
  <si>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</si>
  <si>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</si>
  <si>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</si>
  <si>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</si>
  <si>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</si>
  <si>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</si>
  <si>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</si>
  <si>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</si>
  <si>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</si>
  <si>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</si>
  <si>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</si>
  <si>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</si>
  <si>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</si>
  <si>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</si>
  <si>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</si>
  <si>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</si>
  <si>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</si>
  <si>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</si>
  <si>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</si>
  <si>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</si>
  <si>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</si>
  <si>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</si>
  <si>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</si>
  <si>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</si>
  <si>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</si>
  <si>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</si>
  <si>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</si>
  <si>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</si>
  <si>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</si>
  <si>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</si>
  <si>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</si>
  <si>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</si>
  <si>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</si>
  <si>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</si>
  <si>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</si>
  <si>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</si>
  <si>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</si>
  <si>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</si>
  <si>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</si>
  <si>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</si>
  <si>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</si>
  <si>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</si>
  <si>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</si>
  <si>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</si>
  <si>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</si>
  <si>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</si>
  <si>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</si>
  <si>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</si>
  <si>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</si>
  <si>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</si>
  <si>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</si>
  <si>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</si>
  <si>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</si>
  <si>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</si>
  <si>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</si>
  <si>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</si>
  <si>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</si>
  <si>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</si>
  <si>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</si>
  <si>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</si>
  <si>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</si>
  <si>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</si>
  <si>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</si>
  <si>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</si>
  <si>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</si>
  <si>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</si>
  <si>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</si>
  <si>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</si>
  <si>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</si>
  <si>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</si>
  <si>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</si>
  <si>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</si>
  <si>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</si>
  <si>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</si>
  <si>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</si>
  <si>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</si>
  <si>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</si>
  <si>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</si>
  <si>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</si>
  <si>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</si>
  <si>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</si>
  <si>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</si>
  <si>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</si>
  <si>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Año 2021</t>
  </si>
  <si>
    <t>Fuente: Ejecución por Cuenta y Subcuenta, reporte SIGEF Y Reporte institucional de Ejecución Presupuestaria 2021</t>
  </si>
  <si>
    <t>LIC. YNOCENCIO MARTINEZ SANTOS</t>
  </si>
  <si>
    <t>Fecha de registro: hasta el 05 Octubre del 2021</t>
  </si>
  <si>
    <t>Fecha de imputación: hasta el 31 de septiembre del 2021</t>
  </si>
  <si>
    <t>INTEGRACION, PREVENCION Y SALUD</t>
  </si>
  <si>
    <t>"Sumando Voluntades por el Bienestar Ciudadano"</t>
  </si>
  <si>
    <t>Presupuesto Aprobado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</si>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</sst>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4" fontId="0" fillId="0" borderId="0" xfId="0" applyNumberFormat="1"/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462432</xdr:colOff>
      <xdr:row>4</xdr:row>
      <xdr:rowOff>82298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1</xdr:row>
      <xdr:rowOff>0</xdr:rowOff>
    </xdr:from>
    <xdr:to>
      <xdr:col>0</xdr:col>
      <xdr:colOff>1571625</xdr:colOff>
      <xdr:row>4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F8752D2-0079-44ED-B0D0-87615467E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38125"/>
          <a:ext cx="7905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85" zoomScaleNormal="100" workbookViewId="0">
      <selection sqref="A1:P102"/>
    </sheetView>
  </sheetViews>
  <sheetFormatPr baseColWidth="10" defaultColWidth="9.140625" defaultRowHeight="15" x14ac:dyDescent="0.25"/>
  <cols>
    <col min="1" max="2" width="40" customWidth="1"/>
    <col min="3" max="3" width="29.1406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4" width="13.5703125" bestFit="1" customWidth="1"/>
    <col min="15" max="15" width="13.71093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x14ac:dyDescent="0.25">
      <c r="A3" s="49" t="s">
        <v>110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R3" s="12"/>
    </row>
    <row r="4" spans="1:29" x14ac:dyDescent="0.25">
      <c r="A4" s="50" t="s">
        <v>111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12"/>
    </row>
    <row r="5" spans="1:29" ht="15.75" x14ac:dyDescent="0.25">
      <c r="A5" s="47" t="s">
        <v>105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12" t="s">
        <v>92</v>
      </c>
    </row>
    <row r="6" spans="1:29" ht="15.75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91</v>
      </c>
    </row>
    <row r="7" spans="1:29" x14ac:dyDescent="0.25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R7" s="12" t="s">
        <v>93</v>
      </c>
    </row>
    <row r="8" spans="1:29" x14ac:dyDescent="0.25">
      <c r="G8" s="29" t="s">
        <v>104</v>
      </c>
      <c r="R8" s="12" t="s">
        <v>94</v>
      </c>
    </row>
    <row r="9" spans="1:29" ht="15.75" x14ac:dyDescent="0.25">
      <c r="A9" s="10" t="s">
        <v>0</v>
      </c>
      <c r="B9" s="36" t="s">
        <v>112</v>
      </c>
      <c r="C9" s="36" t="s">
        <v>113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30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9">
        <f>+B12+B13+B14+B15+B16</f>
        <v>161907780</v>
      </c>
      <c r="C11" s="3"/>
      <c r="D11" s="14">
        <f>SUM(E11:P11)</f>
        <v>120894817.72999999</v>
      </c>
      <c r="E11" s="14">
        <f t="shared" ref="E11:F11" si="1">SUM(E12:E16)</f>
        <v>9825181.4600000009</v>
      </c>
      <c r="F11" s="14">
        <f t="shared" si="1"/>
        <v>9144220.9400000013</v>
      </c>
      <c r="G11" s="14">
        <f t="shared" ref="G11:P11" si="2">SUM(G12:G16)</f>
        <v>10512885.83</v>
      </c>
      <c r="H11" s="14">
        <f t="shared" si="2"/>
        <v>10145835.82</v>
      </c>
      <c r="I11" s="14">
        <f t="shared" si="2"/>
        <v>13615761.789999999</v>
      </c>
      <c r="J11" s="14">
        <f>SUM(J12:J16)</f>
        <v>11751850.989999998</v>
      </c>
      <c r="K11" s="14">
        <f>SUM(K12:K16)</f>
        <v>15154009.83</v>
      </c>
      <c r="L11" s="14">
        <f t="shared" si="2"/>
        <v>14445851.74</v>
      </c>
      <c r="M11" s="14">
        <f t="shared" si="2"/>
        <v>13796101.969999999</v>
      </c>
      <c r="N11" s="14">
        <f t="shared" si="2"/>
        <v>12503117.359999999</v>
      </c>
      <c r="O11" s="14">
        <f t="shared" si="2"/>
        <v>0</v>
      </c>
      <c r="P11" s="14">
        <f t="shared" si="2"/>
        <v>0</v>
      </c>
      <c r="T11" s="16"/>
    </row>
    <row r="12" spans="1:29" x14ac:dyDescent="0.25">
      <c r="A12" s="6" t="s">
        <v>3</v>
      </c>
      <c r="B12" s="37">
        <v>123623733</v>
      </c>
      <c r="C12" s="6"/>
      <c r="D12" s="32">
        <f>SUM(E12:P12)</f>
        <v>89472525.279999986</v>
      </c>
      <c r="E12" s="18">
        <v>7357256.3600000003</v>
      </c>
      <c r="F12" s="18">
        <v>7007089.6900000004</v>
      </c>
      <c r="G12" s="18">
        <v>7649831.3600000003</v>
      </c>
      <c r="H12" s="18">
        <v>7566081.3600000003</v>
      </c>
      <c r="I12" s="18">
        <v>10067914.699999999</v>
      </c>
      <c r="J12" s="18">
        <v>8738681.3599999994</v>
      </c>
      <c r="K12" s="18">
        <v>11956557.74</v>
      </c>
      <c r="L12" s="33">
        <v>9309035.3100000005</v>
      </c>
      <c r="M12" s="33">
        <v>10566096.039999999</v>
      </c>
      <c r="N12" s="18">
        <v>9253981.3599999994</v>
      </c>
      <c r="O12" s="19">
        <v>0</v>
      </c>
      <c r="P12" s="19">
        <v>0</v>
      </c>
    </row>
    <row r="13" spans="1:29" x14ac:dyDescent="0.25">
      <c r="A13" s="6" t="s">
        <v>4</v>
      </c>
      <c r="B13" s="37">
        <v>22158908</v>
      </c>
      <c r="C13" s="6"/>
      <c r="D13" s="18">
        <f t="shared" ref="D13:D21" si="3">SUM(E13:P13)</f>
        <v>18530045.899999999</v>
      </c>
      <c r="E13" s="18">
        <v>1359354.69</v>
      </c>
      <c r="F13" s="18">
        <v>1080488.69</v>
      </c>
      <c r="G13" s="18">
        <v>1709570.69</v>
      </c>
      <c r="H13" s="18">
        <v>1438270.69</v>
      </c>
      <c r="I13" s="18">
        <v>2001304.69</v>
      </c>
      <c r="J13" s="18">
        <v>1693354.69</v>
      </c>
      <c r="K13" s="18">
        <v>1800244.69</v>
      </c>
      <c r="L13" s="33">
        <v>3758467.69</v>
      </c>
      <c r="M13" s="33">
        <v>1840244.69</v>
      </c>
      <c r="N13" s="18">
        <v>1848744.69</v>
      </c>
      <c r="O13" s="19">
        <v>0</v>
      </c>
      <c r="P13" s="19">
        <v>0</v>
      </c>
    </row>
    <row r="14" spans="1:29" ht="30" x14ac:dyDescent="0.25">
      <c r="A14" s="6" t="s">
        <v>37</v>
      </c>
      <c r="B14" s="38">
        <v>0</v>
      </c>
      <c r="C14" s="6"/>
      <c r="D14" s="19">
        <f t="shared" si="3"/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8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7">
        <v>16125139</v>
      </c>
      <c r="C16" s="6"/>
      <c r="D16" s="18">
        <f t="shared" si="3"/>
        <v>12892246.550000001</v>
      </c>
      <c r="E16" s="18">
        <v>1108570.4099999999</v>
      </c>
      <c r="F16" s="18">
        <v>1056642.5600000001</v>
      </c>
      <c r="G16" s="18">
        <v>1153483.78</v>
      </c>
      <c r="H16" s="18">
        <v>1141483.77</v>
      </c>
      <c r="I16" s="18">
        <v>1546542.4</v>
      </c>
      <c r="J16" s="18">
        <v>1319814.94</v>
      </c>
      <c r="K16" s="18">
        <v>1397207.4</v>
      </c>
      <c r="L16" s="33">
        <v>1378348.74</v>
      </c>
      <c r="M16" s="33">
        <v>1389761.24</v>
      </c>
      <c r="N16" s="18">
        <v>1400391.31</v>
      </c>
      <c r="O16" s="19">
        <v>0</v>
      </c>
      <c r="P16" s="19">
        <v>0</v>
      </c>
    </row>
    <row r="17" spans="1:17" x14ac:dyDescent="0.25">
      <c r="A17" s="3" t="s">
        <v>7</v>
      </c>
      <c r="B17" s="39">
        <f>+B18+B19+B20+B21+B22+B23+B24+B25+B26</f>
        <v>9317224</v>
      </c>
      <c r="C17" s="3"/>
      <c r="D17" s="14">
        <f>SUM(D18:D26)</f>
        <v>7137265.1600000001</v>
      </c>
      <c r="E17" s="14">
        <f>SUM(E18:E26)</f>
        <v>518080.27999999997</v>
      </c>
      <c r="F17" s="14">
        <f t="shared" ref="F17:P17" si="4">SUM(F18:F26)</f>
        <v>618654.86</v>
      </c>
      <c r="G17" s="14">
        <f t="shared" si="4"/>
        <v>818552.99</v>
      </c>
      <c r="H17" s="14">
        <f t="shared" si="4"/>
        <v>803084.32</v>
      </c>
      <c r="I17" s="14">
        <f t="shared" si="4"/>
        <v>736903.43</v>
      </c>
      <c r="J17" s="14">
        <f>+J18+J22+J24+J26</f>
        <v>714099.9800000001</v>
      </c>
      <c r="K17" s="14">
        <f t="shared" si="4"/>
        <v>750668.07</v>
      </c>
      <c r="L17" s="14">
        <f t="shared" si="4"/>
        <v>738569.26</v>
      </c>
      <c r="M17" s="14">
        <f t="shared" si="4"/>
        <v>807150.66999999993</v>
      </c>
      <c r="N17" s="14">
        <f t="shared" si="4"/>
        <v>446050.49</v>
      </c>
      <c r="O17" s="14">
        <f t="shared" si="4"/>
        <v>0</v>
      </c>
      <c r="P17" s="14">
        <f t="shared" si="4"/>
        <v>0</v>
      </c>
    </row>
    <row r="18" spans="1:17" x14ac:dyDescent="0.25">
      <c r="A18" s="6" t="s">
        <v>8</v>
      </c>
      <c r="B18" s="28">
        <v>7077009</v>
      </c>
      <c r="C18" s="6"/>
      <c r="D18" s="18">
        <v>5741597.54</v>
      </c>
      <c r="E18" s="18">
        <v>359702.61</v>
      </c>
      <c r="F18" s="18">
        <v>577154.86</v>
      </c>
      <c r="G18" s="18">
        <v>563604.12</v>
      </c>
      <c r="H18" s="18">
        <v>498564.98</v>
      </c>
      <c r="I18" s="18">
        <v>573896.53</v>
      </c>
      <c r="J18" s="18">
        <v>602107.68000000005</v>
      </c>
      <c r="K18" s="18">
        <v>630476.56999999995</v>
      </c>
      <c r="L18" s="33">
        <v>600377.76</v>
      </c>
      <c r="M18" s="33">
        <v>726911.21</v>
      </c>
      <c r="N18" s="18">
        <v>371158.91</v>
      </c>
      <c r="O18" s="25">
        <v>0</v>
      </c>
      <c r="P18" s="19">
        <v>0</v>
      </c>
    </row>
    <row r="19" spans="1:17" ht="30" x14ac:dyDescent="0.25">
      <c r="A19" s="6" t="s">
        <v>9</v>
      </c>
      <c r="B19" s="19">
        <v>0</v>
      </c>
      <c r="C19" s="6"/>
      <c r="D19" s="18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33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3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8">
        <v>732000</v>
      </c>
      <c r="C22" s="6"/>
      <c r="D22" s="18">
        <v>436500</v>
      </c>
      <c r="E22" s="18">
        <v>26500</v>
      </c>
      <c r="F22" s="18">
        <v>26500</v>
      </c>
      <c r="G22" s="18">
        <v>26500</v>
      </c>
      <c r="H22" s="18">
        <v>26500</v>
      </c>
      <c r="I22" s="18">
        <v>98500</v>
      </c>
      <c r="J22" s="18">
        <v>44500</v>
      </c>
      <c r="K22" s="18">
        <v>80500</v>
      </c>
      <c r="L22" s="33">
        <v>98500</v>
      </c>
      <c r="M22" s="33">
        <v>18000</v>
      </c>
      <c r="N22" s="18">
        <v>18000</v>
      </c>
      <c r="O22" s="19">
        <v>0</v>
      </c>
      <c r="P22" s="19">
        <v>0</v>
      </c>
    </row>
    <row r="23" spans="1:17" x14ac:dyDescent="0.25">
      <c r="A23" s="6" t="s">
        <v>13</v>
      </c>
      <c r="B23" s="28">
        <v>741000</v>
      </c>
      <c r="C23" s="6"/>
      <c r="D23" s="18">
        <f t="shared" ref="D23:D74" si="5">SUM(E23:P23)</f>
        <v>517318.22000000003</v>
      </c>
      <c r="E23" s="18">
        <v>116877.67</v>
      </c>
      <c r="F23" s="19">
        <v>0</v>
      </c>
      <c r="G23" s="18">
        <v>116877.67</v>
      </c>
      <c r="H23" s="18">
        <v>233755.34</v>
      </c>
      <c r="I23" s="19">
        <v>0</v>
      </c>
      <c r="J23" s="19">
        <v>0</v>
      </c>
      <c r="K23" s="19">
        <v>0</v>
      </c>
      <c r="L23" s="33">
        <v>0</v>
      </c>
      <c r="M23" s="33">
        <v>47239.46</v>
      </c>
      <c r="N23" s="18">
        <v>2568.08</v>
      </c>
      <c r="O23" s="19">
        <v>0</v>
      </c>
      <c r="P23" s="19">
        <v>0</v>
      </c>
    </row>
    <row r="24" spans="1:17" ht="45" x14ac:dyDescent="0.25">
      <c r="A24" s="6" t="s">
        <v>14</v>
      </c>
      <c r="B24" s="28">
        <v>229507</v>
      </c>
      <c r="C24" s="6"/>
      <c r="D24" s="18">
        <f t="shared" si="5"/>
        <v>199506.9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64506.9</v>
      </c>
      <c r="J24" s="18">
        <v>15000</v>
      </c>
      <c r="K24" s="18">
        <v>15000</v>
      </c>
      <c r="L24" s="33">
        <v>15000</v>
      </c>
      <c r="M24" s="33">
        <v>15000</v>
      </c>
      <c r="N24" s="18">
        <v>15000</v>
      </c>
      <c r="O24" s="19">
        <v>0</v>
      </c>
      <c r="P24" s="19">
        <v>0</v>
      </c>
    </row>
    <row r="25" spans="1:17" ht="30" x14ac:dyDescent="0.25">
      <c r="A25" s="6" t="s">
        <v>15</v>
      </c>
      <c r="B25" s="28">
        <v>175212</v>
      </c>
      <c r="C25" s="6"/>
      <c r="D25" s="19">
        <f t="shared" si="5"/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3">
        <v>0</v>
      </c>
      <c r="M25" s="19">
        <v>0</v>
      </c>
      <c r="N25" s="19">
        <v>0</v>
      </c>
      <c r="O25" s="19">
        <v>0</v>
      </c>
      <c r="P25" s="25">
        <v>0</v>
      </c>
    </row>
    <row r="26" spans="1:17" ht="30" x14ac:dyDescent="0.25">
      <c r="A26" s="6" t="s">
        <v>38</v>
      </c>
      <c r="B26" s="28">
        <v>362496</v>
      </c>
      <c r="C26" s="6"/>
      <c r="D26" s="28">
        <v>242342.5</v>
      </c>
      <c r="E26" s="19">
        <v>0</v>
      </c>
      <c r="F26" s="19">
        <v>0</v>
      </c>
      <c r="G26" s="28">
        <v>96571.199999999997</v>
      </c>
      <c r="H26" s="18">
        <v>29264</v>
      </c>
      <c r="I26" s="19">
        <v>0</v>
      </c>
      <c r="J26" s="18">
        <v>52492.3</v>
      </c>
      <c r="K26" s="18">
        <v>24691.5</v>
      </c>
      <c r="L26" s="34">
        <v>24691.5</v>
      </c>
      <c r="M26" s="25">
        <v>0</v>
      </c>
      <c r="N26" s="28">
        <v>39323.5</v>
      </c>
      <c r="O26" s="19">
        <v>0</v>
      </c>
      <c r="P26" s="19">
        <v>0</v>
      </c>
    </row>
    <row r="27" spans="1:17" x14ac:dyDescent="0.25">
      <c r="A27" s="3" t="s">
        <v>16</v>
      </c>
      <c r="B27" s="39">
        <f>+B28+B29+B30+B31+B32+B33+B34+B35+B36</f>
        <v>6928445</v>
      </c>
      <c r="C27" s="3"/>
      <c r="D27" s="14">
        <f>SUM(D28:D36)</f>
        <v>4910271.9399999995</v>
      </c>
      <c r="E27" s="20">
        <f>SUM(E28:E36)</f>
        <v>0</v>
      </c>
      <c r="F27" s="20">
        <f t="shared" ref="F27:P27" si="6">SUM(F28:F36)</f>
        <v>0</v>
      </c>
      <c r="G27" s="14">
        <f t="shared" si="6"/>
        <v>656000</v>
      </c>
      <c r="H27" s="14">
        <f t="shared" si="6"/>
        <v>1097921.9500000002</v>
      </c>
      <c r="I27" s="20">
        <f t="shared" si="6"/>
        <v>265802.45</v>
      </c>
      <c r="J27" s="14">
        <f>+J34+J36</f>
        <v>1073680</v>
      </c>
      <c r="K27" s="14">
        <f t="shared" si="6"/>
        <v>153679.64000000001</v>
      </c>
      <c r="L27" s="20">
        <f t="shared" si="6"/>
        <v>166567.54</v>
      </c>
      <c r="M27" s="20">
        <f t="shared" si="6"/>
        <v>0</v>
      </c>
      <c r="N27" s="20">
        <f t="shared" si="6"/>
        <v>376000</v>
      </c>
      <c r="O27" s="20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7">
        <v>184527</v>
      </c>
      <c r="C28" s="6"/>
      <c r="D28" s="31">
        <v>136506.23999999999</v>
      </c>
      <c r="E28" s="19">
        <v>0</v>
      </c>
      <c r="F28" s="19">
        <v>0</v>
      </c>
      <c r="G28" s="19">
        <v>0</v>
      </c>
      <c r="H28" s="18">
        <v>129126.6</v>
      </c>
      <c r="I28" s="19">
        <v>0</v>
      </c>
      <c r="J28" s="25">
        <v>0</v>
      </c>
      <c r="K28" s="18">
        <v>7379.64</v>
      </c>
      <c r="L28" s="34">
        <v>7379.64</v>
      </c>
      <c r="M28" s="19">
        <v>0</v>
      </c>
      <c r="N28" s="25">
        <v>0</v>
      </c>
      <c r="O28" s="25">
        <v>0</v>
      </c>
      <c r="P28" s="19">
        <v>0</v>
      </c>
      <c r="Q28" s="19"/>
    </row>
    <row r="29" spans="1:17" x14ac:dyDescent="0.25">
      <c r="A29" s="6" t="s">
        <v>18</v>
      </c>
      <c r="B29" s="37">
        <v>33453</v>
      </c>
      <c r="C29" s="6"/>
      <c r="D29" s="31">
        <f t="shared" si="5"/>
        <v>33453</v>
      </c>
      <c r="E29" s="19">
        <v>0</v>
      </c>
      <c r="F29" s="19">
        <v>0</v>
      </c>
      <c r="G29" s="19">
        <v>0</v>
      </c>
      <c r="H29" s="18">
        <v>33453</v>
      </c>
      <c r="I29" s="19">
        <v>0</v>
      </c>
      <c r="J29" s="19">
        <v>0</v>
      </c>
      <c r="K29" s="19">
        <v>0</v>
      </c>
      <c r="L29" s="33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7">
        <v>606310</v>
      </c>
      <c r="C30" s="6"/>
      <c r="D30" s="31">
        <f t="shared" si="5"/>
        <v>490829.16000000003</v>
      </c>
      <c r="E30" s="19">
        <v>0</v>
      </c>
      <c r="F30" s="19">
        <v>0</v>
      </c>
      <c r="G30" s="19">
        <v>0</v>
      </c>
      <c r="H30" s="18">
        <v>323337.7</v>
      </c>
      <c r="I30" s="18">
        <v>167491.46</v>
      </c>
      <c r="J30" s="19">
        <v>0</v>
      </c>
      <c r="K30" s="19">
        <v>0</v>
      </c>
      <c r="L30" s="33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40">
        <v>0</v>
      </c>
      <c r="C31" s="6"/>
      <c r="D31" s="31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3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7">
        <v>49878</v>
      </c>
      <c r="C32" s="6"/>
      <c r="D32" s="31">
        <f t="shared" si="5"/>
        <v>39877.270000000004</v>
      </c>
      <c r="E32" s="19">
        <v>0</v>
      </c>
      <c r="F32" s="19">
        <v>0</v>
      </c>
      <c r="G32" s="19">
        <v>0</v>
      </c>
      <c r="H32" s="18">
        <v>39364.800000000003</v>
      </c>
      <c r="I32" s="18">
        <v>512.47</v>
      </c>
      <c r="J32" s="19">
        <v>0</v>
      </c>
      <c r="K32" s="19">
        <v>0</v>
      </c>
      <c r="L32" s="33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7">
        <v>2500</v>
      </c>
      <c r="C33" s="6"/>
      <c r="D33" s="31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3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7">
        <v>4253477</v>
      </c>
      <c r="C34" s="6"/>
      <c r="D34" s="31">
        <v>3486747</v>
      </c>
      <c r="E34" s="19">
        <v>0</v>
      </c>
      <c r="F34" s="19">
        <v>0</v>
      </c>
      <c r="G34" s="18">
        <v>656000</v>
      </c>
      <c r="H34" s="18">
        <v>196447</v>
      </c>
      <c r="I34" s="19">
        <v>0</v>
      </c>
      <c r="J34" s="18">
        <v>984000</v>
      </c>
      <c r="K34" s="18">
        <v>146300</v>
      </c>
      <c r="L34" s="33">
        <v>0</v>
      </c>
      <c r="M34" s="19">
        <v>0</v>
      </c>
      <c r="N34" s="18">
        <v>376000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40">
        <v>0</v>
      </c>
      <c r="C35" s="6"/>
      <c r="D35" s="31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3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7">
        <v>1798300</v>
      </c>
      <c r="C36" s="6"/>
      <c r="D36" s="31">
        <f t="shared" si="5"/>
        <v>722859.27</v>
      </c>
      <c r="E36" s="19">
        <v>0</v>
      </c>
      <c r="F36" s="19">
        <v>0</v>
      </c>
      <c r="G36" s="19">
        <v>0</v>
      </c>
      <c r="H36" s="18">
        <v>376192.85</v>
      </c>
      <c r="I36" s="18">
        <v>97798.52</v>
      </c>
      <c r="J36" s="18">
        <v>89680</v>
      </c>
      <c r="K36" s="19">
        <v>0</v>
      </c>
      <c r="L36" s="33">
        <v>159187.9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41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f t="shared" si="7"/>
        <v>0</v>
      </c>
      <c r="I37" s="20">
        <f t="shared" si="7"/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41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9">
        <f>+B54+B55+B56+B57+B58+B59+B60+B61+B62</f>
        <v>187670</v>
      </c>
      <c r="C53" s="3"/>
      <c r="D53" s="14">
        <f>SUM(E53:P53)</f>
        <v>169223.8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14">
        <f t="shared" si="24"/>
        <v>7670</v>
      </c>
      <c r="I53" s="20">
        <f t="shared" si="24"/>
        <v>161553.79999999999</v>
      </c>
      <c r="J53" s="20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32">
        <v>86670</v>
      </c>
      <c r="C54" s="6"/>
      <c r="D54" s="18">
        <f t="shared" si="5"/>
        <v>86623.8</v>
      </c>
      <c r="E54" s="19">
        <v>0</v>
      </c>
      <c r="F54" s="19">
        <v>0</v>
      </c>
      <c r="G54" s="19">
        <v>0</v>
      </c>
      <c r="H54" s="18">
        <v>7670</v>
      </c>
      <c r="I54" s="18">
        <v>78953.8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2">
        <v>101000</v>
      </c>
      <c r="C55" s="6"/>
      <c r="D55" s="18">
        <f t="shared" si="5"/>
        <v>82600</v>
      </c>
      <c r="E55" s="19">
        <v>0</v>
      </c>
      <c r="F55" s="19">
        <v>0</v>
      </c>
      <c r="G55" s="19">
        <v>0</v>
      </c>
      <c r="H55" s="19">
        <v>0</v>
      </c>
      <c r="I55" s="18">
        <v>82600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41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41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41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42">
        <f>+B71+B68+B63+B53+B45+B37+B27+B17+B11</f>
        <v>178341119</v>
      </c>
      <c r="C75" s="8"/>
      <c r="D75" s="26">
        <f>SUM(D11+D17+D27+D37+D45+D53+D63+D68+D71)</f>
        <v>133111578.62999998</v>
      </c>
      <c r="E75" s="26">
        <f>SUM(E11+E17+E27+E37+E45+E53+E63+E68+E71)</f>
        <v>10343261.74</v>
      </c>
      <c r="F75" s="26">
        <f t="shared" ref="F75:P75" si="45">SUM(F11+F17+F27+F37+F45+F53+F63+F68+F71)</f>
        <v>9762875.8000000007</v>
      </c>
      <c r="G75" s="26">
        <f t="shared" si="45"/>
        <v>11987438.82</v>
      </c>
      <c r="H75" s="26">
        <f t="shared" si="45"/>
        <v>12054512.09</v>
      </c>
      <c r="I75" s="26">
        <f t="shared" si="45"/>
        <v>14780021.469999999</v>
      </c>
      <c r="J75" s="26">
        <f t="shared" si="45"/>
        <v>13539630.969999999</v>
      </c>
      <c r="K75" s="26">
        <f t="shared" si="45"/>
        <v>16058357.540000001</v>
      </c>
      <c r="L75" s="26">
        <f t="shared" si="45"/>
        <v>15350988.539999999</v>
      </c>
      <c r="M75" s="26">
        <f t="shared" si="45"/>
        <v>14603252.639999999</v>
      </c>
      <c r="N75" s="26">
        <f t="shared" si="45"/>
        <v>13325167.85</v>
      </c>
      <c r="O75" s="26">
        <f t="shared" si="45"/>
        <v>0</v>
      </c>
      <c r="P75" s="26">
        <f t="shared" si="45"/>
        <v>0</v>
      </c>
    </row>
    <row r="76" spans="1:17" x14ac:dyDescent="0.25">
      <c r="A76" s="4"/>
      <c r="B76" s="4"/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41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41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41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43">
        <f>+B84+B81+B78</f>
        <v>0</v>
      </c>
      <c r="C86" s="35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4">
        <f>+B86+B75</f>
        <v>178341119</v>
      </c>
      <c r="C88" s="9"/>
      <c r="D88" s="27">
        <f t="shared" ref="D88:P88" si="85">SUM(D75+D86)</f>
        <v>133111578.62999998</v>
      </c>
      <c r="E88" s="27">
        <f t="shared" si="85"/>
        <v>10343261.74</v>
      </c>
      <c r="F88" s="27">
        <f>SUM(F75+F86)</f>
        <v>9762875.8000000007</v>
      </c>
      <c r="G88" s="27">
        <f t="shared" si="85"/>
        <v>11987438.82</v>
      </c>
      <c r="H88" s="27">
        <f t="shared" si="85"/>
        <v>12054512.09</v>
      </c>
      <c r="I88" s="27">
        <f t="shared" si="85"/>
        <v>14780021.469999999</v>
      </c>
      <c r="J88" s="27">
        <f t="shared" si="85"/>
        <v>13539630.969999999</v>
      </c>
      <c r="K88" s="27">
        <f t="shared" si="85"/>
        <v>16058357.540000001</v>
      </c>
      <c r="L88" s="27">
        <f t="shared" si="85"/>
        <v>15350988.539999999</v>
      </c>
      <c r="M88" s="27">
        <f t="shared" si="85"/>
        <v>14603252.639999999</v>
      </c>
      <c r="N88" s="27">
        <f t="shared" si="85"/>
        <v>13325167.85</v>
      </c>
      <c r="O88" s="27">
        <f t="shared" si="85"/>
        <v>0</v>
      </c>
      <c r="P88" s="27">
        <f t="shared" si="85"/>
        <v>0</v>
      </c>
    </row>
    <row r="89" spans="1:16" x14ac:dyDescent="0.25">
      <c r="A89" t="s">
        <v>106</v>
      </c>
    </row>
    <row r="90" spans="1:16" x14ac:dyDescent="0.25">
      <c r="A90" t="s">
        <v>108</v>
      </c>
    </row>
    <row r="91" spans="1:16" x14ac:dyDescent="0.25">
      <c r="A91" t="s">
        <v>109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3"/>
      <c r="G98" s="23" t="s">
        <v>107</v>
      </c>
    </row>
    <row r="99" spans="1:7" x14ac:dyDescent="0.25">
      <c r="A99" s="21" t="s">
        <v>101</v>
      </c>
      <c r="B99" s="21"/>
      <c r="C99" s="21"/>
      <c r="D99" s="24"/>
      <c r="G99" s="24" t="s">
        <v>102</v>
      </c>
    </row>
    <row r="100" spans="1:7" x14ac:dyDescent="0.25">
      <c r="G100" s="24"/>
    </row>
  </sheetData>
  <mergeCells count="7"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Accinformacion 1</cp:lastModifiedBy>
  <cp:lastPrinted>2021-11-10T14:41:37Z</cp:lastPrinted>
  <dcterms:created xsi:type="dcterms:W3CDTF">2018-04-17T18:57:16Z</dcterms:created>
  <dcterms:modified xsi:type="dcterms:W3CDTF">2021-12-14T14:10:00Z</dcterms:modified>
</cp:coreProperties>
</file>