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ENCCONTA\Desktop\05 MAYO 2022 WEB\"/>
    </mc:Choice>
  </mc:AlternateContent>
  <xr:revisionPtr revIDLastSave="0" documentId="13_ncr:1_{1A30D68C-0C19-4227-AC39-E6EBCBA2D2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3" l="1"/>
  <c r="B84" i="3" l="1"/>
  <c r="B86" i="3" s="1"/>
  <c r="B81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<sst xmlns="http://schemas.openxmlformats.org/spreadsheetml/2006/main" count="116" uniqueCount="116">
  <si>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</si>
  <si>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</si>
  <si>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</si>
  <si>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</si>
  <si>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</si>
  <si>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</si>
  <si>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</si>
  <si>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</si>
  <si>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</si>
  <si>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</si>
  <si>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</si>
  <si>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</si>
  <si>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</si>
  <si>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</si>
  <si>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</si>
  <si>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</si>
  <si>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</si>
  <si>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</si>
  <si>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</si>
  <si>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</si>
  <si>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</si>
  <si>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</si>
  <si>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</si>
  <si>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</si>
  <si>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</si>
  <si>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</si>
  <si>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</si>
  <si>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</si>
  <si>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</si>
  <si>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</si>
  <si>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</si>
  <si>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</si>
  <si>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</si>
  <si>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</si>
  <si>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</si>
  <si>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</si>
  <si>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</si>
  <si>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</si>
  <si>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</si>
  <si>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</si>
  <si>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</si>
  <si>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</si>
  <si>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</si>
  <si>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</si>
  <si>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</si>
  <si>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</si>
  <si>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</si>
  <si>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</si>
  <si>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</si>
  <si>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</si>
  <si>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</si>
  <si>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</si>
  <si>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</si>
  <si>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</si>
  <si>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</si>
  <si>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</si>
  <si>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</si>
  <si>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</si>
  <si>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</si>
  <si>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</si>
  <si>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</si>
  <si>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</si>
  <si>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</si>
  <si>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</si>
  <si>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</si>
  <si>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</si>
  <si>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</si>
  <si>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</si>
  <si>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</si>
  <si>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</si>
  <si>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</si>
  <si>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</si>
  <si>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</si>
  <si>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</si>
  <si>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</si>
  <si>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</si>
  <si>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</si>
  <si>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</si>
  <si>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</si>
  <si>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</si>
  <si>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</si>
  <si>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</si>
  <si>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</si>
  <si>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</si>
  <si>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</si>
  <si>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</si>
  <si>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</si>
  <si>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</si>
  <si>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</si>
  <si>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</si>
  <si>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</si>
  <si>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</si>
  <si>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</si>
  <si>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</si>
  <si>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</si>
  <si>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</si>
  <si>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</si>
  <si>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</si>
  <si>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</si>
  <si>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</si>
  <si>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</si>
  <si>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</si>
  <si>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</si>
  <si>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</si>
  <si>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</si>
  <si>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</si>
  <si>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</si>
  <si>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</si>
  <si>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</si>
  <si>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</si>
  <si>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</si>
  <si>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</si>
  <si>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</si>
  <si>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31 de Mayo 2022</t>
  </si>
  <si>
    <t>Fecha de registro: hasta el 05 Junio del 2022</t>
  </si>
  <si>
    <t>Fecha de imputación: hasta el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</si>
</sst>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79" zoomScaleNormal="100" workbookViewId="0">
      <selection activeCell="D11" sqref="D11"/>
    </sheetView>
  </sheetViews>
  <sheetFormatPr baseColWidth="10" defaultColWidth="9.140625" defaultRowHeight="15" x14ac:dyDescent="0.25"/>
  <cols>
    <col min="1" max="2" width="40" customWidth="1"/>
    <col min="3" max="3" width="26.285156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7" t="s">
        <v>97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R1" s="7"/>
    </row>
    <row r="2" spans="1:29" ht="18.75" x14ac:dyDescent="0.2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12"/>
    </row>
    <row r="3" spans="1:29" ht="18.75" customHeight="1" x14ac:dyDescent="0.25">
      <c r="A3" s="51" t="s">
        <v>106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12"/>
    </row>
    <row r="4" spans="1:29" ht="18.75" customHeight="1" x14ac:dyDescent="0.25">
      <c r="A4" s="52" t="s">
        <v>107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R4" s="12"/>
    </row>
    <row r="5" spans="1:29" ht="15.75" x14ac:dyDescent="0.25">
      <c r="A5" s="49" t="s">
        <v>112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R5" s="12" t="s">
        <v>92</v>
      </c>
    </row>
    <row r="6" spans="1:29" ht="15.75" x14ac:dyDescent="0.25">
      <c r="A6" s="49" t="s">
        <v>95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12" t="s">
        <v>91</v>
      </c>
    </row>
    <row r="7" spans="1:29" x14ac:dyDescent="0.25">
      <c r="A7" s="50" t="s">
        <v>36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R7" s="12" t="s">
        <v>93</v>
      </c>
    </row>
    <row r="8" spans="1:29" x14ac:dyDescent="0.25">
      <c r="E8" s="44" t="s">
        <v>110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R8" s="12" t="s">
        <v>94</v>
      </c>
    </row>
    <row r="9" spans="1:29" ht="15.75" x14ac:dyDescent="0.25">
      <c r="A9" s="10" t="s">
        <v>0</v>
      </c>
      <c r="B9" s="35" t="s">
        <v>108</v>
      </c>
      <c r="C9" s="35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9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8">
        <f>+B12+B13+B14+B15+B16</f>
        <v>166248236</v>
      </c>
      <c r="C11" s="3"/>
      <c r="D11" s="14">
        <f>SUM(D12:D16)</f>
        <v>63704909.93</v>
      </c>
      <c r="E11" s="14">
        <f t="shared" ref="E11:F11" si="1">SUM(E12:E16)</f>
        <v>12066763.189999999</v>
      </c>
      <c r="F11" s="14">
        <f t="shared" si="1"/>
        <v>12769712.169999998</v>
      </c>
      <c r="G11" s="14">
        <f t="shared" ref="G11:P11" si="2">SUM(G12:G16)</f>
        <v>13966797.07</v>
      </c>
      <c r="H11" s="14">
        <f t="shared" si="2"/>
        <v>12509173.870000001</v>
      </c>
      <c r="I11" s="14">
        <f t="shared" si="2"/>
        <v>12392463.629999999</v>
      </c>
      <c r="J11" s="14">
        <f>SUM(J12:J16)</f>
        <v>0</v>
      </c>
      <c r="K11" s="14">
        <f>SUM(K12:K16)</f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T11" s="16"/>
    </row>
    <row r="12" spans="1:29" x14ac:dyDescent="0.25">
      <c r="A12" s="6" t="s">
        <v>3</v>
      </c>
      <c r="B12" s="36">
        <v>124592504</v>
      </c>
      <c r="C12" s="6"/>
      <c r="D12" s="31">
        <f>SUM(E12:P12)</f>
        <v>47499303.969999999</v>
      </c>
      <c r="E12" s="18">
        <v>8912549.9499999993</v>
      </c>
      <c r="F12" s="18">
        <v>9422578.2899999991</v>
      </c>
      <c r="G12" s="18">
        <v>10694020.619999999</v>
      </c>
      <c r="H12" s="18">
        <v>9287360.1600000001</v>
      </c>
      <c r="I12" s="18">
        <v>9182794.9499999993</v>
      </c>
      <c r="J12" s="18">
        <v>0</v>
      </c>
      <c r="K12" s="18">
        <v>0</v>
      </c>
      <c r="L12" s="32">
        <v>0</v>
      </c>
      <c r="M12" s="32">
        <v>0</v>
      </c>
      <c r="N12" s="18">
        <v>0</v>
      </c>
      <c r="O12" s="18">
        <v>0</v>
      </c>
      <c r="P12" s="18">
        <v>0</v>
      </c>
    </row>
    <row r="13" spans="1:29" x14ac:dyDescent="0.25">
      <c r="A13" s="6" t="s">
        <v>4</v>
      </c>
      <c r="B13" s="36">
        <v>24724335</v>
      </c>
      <c r="C13" s="6"/>
      <c r="D13" s="31">
        <f>SUM(E13:P13)</f>
        <v>9240565.9900000002</v>
      </c>
      <c r="E13" s="18">
        <v>1805600</v>
      </c>
      <c r="F13" s="18">
        <v>1920600</v>
      </c>
      <c r="G13" s="18">
        <v>1874455.33</v>
      </c>
      <c r="H13" s="18">
        <v>1819955.33</v>
      </c>
      <c r="I13" s="18">
        <v>1819955.33</v>
      </c>
      <c r="J13" s="18">
        <v>0</v>
      </c>
      <c r="K13" s="18">
        <v>0</v>
      </c>
      <c r="L13" s="32">
        <v>0</v>
      </c>
      <c r="M13" s="32">
        <v>0</v>
      </c>
      <c r="N13" s="18">
        <v>0</v>
      </c>
      <c r="O13" s="18">
        <v>0</v>
      </c>
      <c r="P13" s="18">
        <v>0</v>
      </c>
    </row>
    <row r="14" spans="1:29" ht="30" x14ac:dyDescent="0.25">
      <c r="A14" s="6" t="s">
        <v>37</v>
      </c>
      <c r="B14" s="37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7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6">
        <v>16931397</v>
      </c>
      <c r="C16" s="6"/>
      <c r="D16" s="18">
        <f t="shared" si="3"/>
        <v>6965039.9700000007</v>
      </c>
      <c r="E16" s="18">
        <v>1348613.24</v>
      </c>
      <c r="F16" s="18">
        <v>1426533.88</v>
      </c>
      <c r="G16" s="18">
        <v>1398321.12</v>
      </c>
      <c r="H16" s="18">
        <v>1401858.38</v>
      </c>
      <c r="I16" s="18">
        <v>1389713.35</v>
      </c>
      <c r="J16" s="18">
        <v>0</v>
      </c>
      <c r="K16" s="18">
        <v>0</v>
      </c>
      <c r="L16" s="32">
        <v>0</v>
      </c>
      <c r="M16" s="32">
        <v>0</v>
      </c>
      <c r="N16" s="18">
        <v>0</v>
      </c>
      <c r="O16" s="18">
        <v>0</v>
      </c>
      <c r="P16" s="18">
        <v>0</v>
      </c>
    </row>
    <row r="17" spans="1:17" x14ac:dyDescent="0.25">
      <c r="A17" s="3" t="s">
        <v>7</v>
      </c>
      <c r="B17" s="38">
        <f>+B18+B19+B20+B21+B23+B22+B24+B25+B26</f>
        <v>10440412</v>
      </c>
      <c r="C17" s="3"/>
      <c r="D17" s="14">
        <f>SUM(D18:D26)</f>
        <v>3851013.55</v>
      </c>
      <c r="E17" s="14">
        <f>SUM(E18:E26)</f>
        <v>505582.41</v>
      </c>
      <c r="F17" s="14">
        <f t="shared" ref="F17:P17" si="4">SUM(F18:F26)</f>
        <v>991968.53</v>
      </c>
      <c r="G17" s="14">
        <f t="shared" si="4"/>
        <v>762214.48</v>
      </c>
      <c r="H17" s="14">
        <f t="shared" si="4"/>
        <v>896561.27</v>
      </c>
      <c r="I17" s="14">
        <f t="shared" si="4"/>
        <v>694686.86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  <c r="P17" s="14">
        <f t="shared" si="4"/>
        <v>0</v>
      </c>
    </row>
    <row r="18" spans="1:17" x14ac:dyDescent="0.25">
      <c r="A18" s="6" t="s">
        <v>8</v>
      </c>
      <c r="B18" s="28">
        <v>8678412</v>
      </c>
      <c r="C18" s="6"/>
      <c r="D18" s="18">
        <f t="shared" si="3"/>
        <v>2911069.6199999996</v>
      </c>
      <c r="E18" s="18">
        <v>490582.41</v>
      </c>
      <c r="F18" s="18">
        <v>570496.56999999995</v>
      </c>
      <c r="G18" s="18">
        <v>601728.5</v>
      </c>
      <c r="H18" s="18">
        <v>617075.28</v>
      </c>
      <c r="I18" s="18">
        <v>631186.86</v>
      </c>
      <c r="J18" s="18">
        <v>0</v>
      </c>
      <c r="K18" s="18">
        <v>0</v>
      </c>
      <c r="L18" s="32">
        <v>0</v>
      </c>
      <c r="M18" s="32">
        <v>0</v>
      </c>
      <c r="N18" s="18">
        <v>0</v>
      </c>
      <c r="O18" s="28">
        <v>0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8">
        <f t="shared" si="3"/>
        <v>0</v>
      </c>
      <c r="E19" s="19">
        <v>0</v>
      </c>
      <c r="F19" s="19"/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2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2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2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f t="shared" si="3"/>
        <v>283000</v>
      </c>
      <c r="E22" s="19">
        <v>0</v>
      </c>
      <c r="F22" s="18">
        <v>115500</v>
      </c>
      <c r="G22" s="18">
        <v>0</v>
      </c>
      <c r="H22" s="18">
        <v>119000</v>
      </c>
      <c r="I22" s="18">
        <v>48500</v>
      </c>
      <c r="J22" s="18">
        <v>0</v>
      </c>
      <c r="K22" s="18">
        <v>0</v>
      </c>
      <c r="L22" s="32">
        <v>0</v>
      </c>
      <c r="M22" s="32">
        <v>0</v>
      </c>
      <c r="N22" s="18">
        <v>0</v>
      </c>
      <c r="O22" s="18">
        <v>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si="3"/>
        <v>581943.93000000005</v>
      </c>
      <c r="E23" s="19">
        <v>0</v>
      </c>
      <c r="F23" s="18">
        <v>290971.96000000002</v>
      </c>
      <c r="G23" s="18">
        <v>145485.98000000001</v>
      </c>
      <c r="H23" s="18">
        <v>145485.99</v>
      </c>
      <c r="I23" s="19">
        <v>0</v>
      </c>
      <c r="J23" s="19">
        <v>0</v>
      </c>
      <c r="K23" s="19">
        <v>0</v>
      </c>
      <c r="L23" s="32">
        <v>0</v>
      </c>
      <c r="M23" s="32">
        <v>0</v>
      </c>
      <c r="N23" s="18">
        <v>0</v>
      </c>
      <c r="O23" s="18">
        <v>0</v>
      </c>
      <c r="P23" s="19">
        <v>0</v>
      </c>
    </row>
    <row r="24" spans="1:17" ht="45" x14ac:dyDescent="0.25">
      <c r="A24" s="6" t="s">
        <v>14</v>
      </c>
      <c r="B24" s="28">
        <v>230000</v>
      </c>
      <c r="C24" s="6"/>
      <c r="D24" s="18">
        <f t="shared" si="3"/>
        <v>75000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0</v>
      </c>
      <c r="K24" s="18">
        <v>0</v>
      </c>
      <c r="L24" s="32">
        <v>0</v>
      </c>
      <c r="M24" s="32">
        <v>0</v>
      </c>
      <c r="N24" s="18">
        <v>0</v>
      </c>
      <c r="O24" s="18">
        <v>0</v>
      </c>
      <c r="P24" s="19">
        <v>0</v>
      </c>
    </row>
    <row r="25" spans="1:17" ht="30" x14ac:dyDescent="0.25">
      <c r="A25" s="6" t="s">
        <v>15</v>
      </c>
      <c r="B25" s="28">
        <v>59000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2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0</v>
      </c>
      <c r="C26" s="6"/>
      <c r="D26" s="18">
        <f t="shared" si="3"/>
        <v>0</v>
      </c>
      <c r="E26" s="19">
        <v>0</v>
      </c>
      <c r="F26" s="19">
        <v>0</v>
      </c>
      <c r="G26" s="28">
        <v>0</v>
      </c>
      <c r="H26" s="18">
        <v>0</v>
      </c>
      <c r="I26" s="18">
        <v>0</v>
      </c>
      <c r="J26" s="18">
        <v>0</v>
      </c>
      <c r="K26" s="18">
        <v>0</v>
      </c>
      <c r="L26" s="33">
        <v>0</v>
      </c>
      <c r="M26" s="25">
        <v>0</v>
      </c>
      <c r="N26" s="28">
        <v>0</v>
      </c>
      <c r="O26" s="18">
        <v>0</v>
      </c>
      <c r="P26" s="19">
        <v>0</v>
      </c>
    </row>
    <row r="27" spans="1:17" x14ac:dyDescent="0.25">
      <c r="A27" s="3" t="s">
        <v>16</v>
      </c>
      <c r="B27" s="38">
        <f>+B28+B29+B30+B31+B32+B33+B34+B35+B36</f>
        <v>5992928</v>
      </c>
      <c r="C27" s="3"/>
      <c r="D27" s="14">
        <f>SUM(D28:D36)</f>
        <v>1504000</v>
      </c>
      <c r="E27" s="20">
        <f>SUM(E28:E36)</f>
        <v>0</v>
      </c>
      <c r="F27" s="20">
        <f t="shared" ref="F27:P27" si="6">SUM(F28:F36)</f>
        <v>0</v>
      </c>
      <c r="G27" s="14">
        <f t="shared" si="6"/>
        <v>0</v>
      </c>
      <c r="H27" s="14">
        <f t="shared" si="6"/>
        <v>1128000</v>
      </c>
      <c r="I27" s="14">
        <f t="shared" si="6"/>
        <v>376000</v>
      </c>
      <c r="J27" s="14">
        <f t="shared" si="6"/>
        <v>0</v>
      </c>
      <c r="K27" s="14">
        <f t="shared" si="6"/>
        <v>0</v>
      </c>
      <c r="L27" s="14">
        <f t="shared" si="6"/>
        <v>0</v>
      </c>
      <c r="M27" s="20">
        <f t="shared" si="6"/>
        <v>0</v>
      </c>
      <c r="N27" s="14">
        <f t="shared" si="6"/>
        <v>0</v>
      </c>
      <c r="O27" s="14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6">
        <v>1641928</v>
      </c>
      <c r="C28" s="6"/>
      <c r="D28" s="30">
        <v>0</v>
      </c>
      <c r="E28" s="19">
        <v>0</v>
      </c>
      <c r="F28" s="19">
        <v>0</v>
      </c>
      <c r="G28" s="19">
        <v>0</v>
      </c>
      <c r="H28" s="18">
        <v>0</v>
      </c>
      <c r="I28" s="19">
        <v>0</v>
      </c>
      <c r="J28" s="25">
        <v>0</v>
      </c>
      <c r="K28" s="18">
        <v>0</v>
      </c>
      <c r="L28" s="33">
        <v>0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6">
        <v>2000</v>
      </c>
      <c r="C29" s="6"/>
      <c r="D29" s="30">
        <f t="shared" si="5"/>
        <v>0</v>
      </c>
      <c r="E29" s="19">
        <v>0</v>
      </c>
      <c r="F29" s="19">
        <v>0</v>
      </c>
      <c r="G29" s="19">
        <v>0</v>
      </c>
      <c r="H29" s="18">
        <v>0</v>
      </c>
      <c r="I29" s="19">
        <v>0</v>
      </c>
      <c r="J29" s="19">
        <v>0</v>
      </c>
      <c r="K29" s="19">
        <v>0</v>
      </c>
      <c r="L29" s="32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6">
        <v>75000</v>
      </c>
      <c r="C30" s="6"/>
      <c r="D30" s="30">
        <f t="shared" si="5"/>
        <v>0</v>
      </c>
      <c r="E30" s="19">
        <v>0</v>
      </c>
      <c r="F30" s="19">
        <v>0</v>
      </c>
      <c r="G30" s="19">
        <v>0</v>
      </c>
      <c r="H30" s="18">
        <v>0</v>
      </c>
      <c r="I30" s="18">
        <v>0</v>
      </c>
      <c r="J30" s="19">
        <v>0</v>
      </c>
      <c r="K30" s="19">
        <v>0</v>
      </c>
      <c r="L30" s="32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9">
        <v>0</v>
      </c>
      <c r="C31" s="6"/>
      <c r="D31" s="30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2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6">
        <v>1000</v>
      </c>
      <c r="C32" s="6"/>
      <c r="D32" s="30">
        <f t="shared" si="5"/>
        <v>0</v>
      </c>
      <c r="E32" s="19">
        <v>0</v>
      </c>
      <c r="F32" s="19">
        <v>0</v>
      </c>
      <c r="G32" s="19">
        <v>0</v>
      </c>
      <c r="H32" s="18">
        <v>0</v>
      </c>
      <c r="I32" s="18">
        <v>0</v>
      </c>
      <c r="J32" s="19">
        <v>0</v>
      </c>
      <c r="K32" s="19">
        <v>0</v>
      </c>
      <c r="L32" s="32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6">
        <v>2000</v>
      </c>
      <c r="C33" s="6"/>
      <c r="D33" s="30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2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6">
        <v>4213000</v>
      </c>
      <c r="C34" s="6"/>
      <c r="D34" s="30">
        <f t="shared" si="5"/>
        <v>1504000</v>
      </c>
      <c r="E34" s="19">
        <v>0</v>
      </c>
      <c r="F34" s="19">
        <v>0</v>
      </c>
      <c r="G34" s="18">
        <v>0</v>
      </c>
      <c r="H34" s="18">
        <v>1128000</v>
      </c>
      <c r="I34" s="18">
        <v>376000</v>
      </c>
      <c r="J34" s="18">
        <v>0</v>
      </c>
      <c r="K34" s="18">
        <v>0</v>
      </c>
      <c r="L34" s="32">
        <v>0</v>
      </c>
      <c r="M34" s="19">
        <v>0</v>
      </c>
      <c r="N34" s="18">
        <v>0</v>
      </c>
      <c r="O34" s="18">
        <v>0</v>
      </c>
      <c r="P34" s="19">
        <v>0</v>
      </c>
      <c r="Q34" s="19"/>
    </row>
    <row r="35" spans="1:17" ht="45" x14ac:dyDescent="0.25">
      <c r="A35" s="6" t="s">
        <v>39</v>
      </c>
      <c r="B35" s="39">
        <v>0</v>
      </c>
      <c r="C35" s="6"/>
      <c r="D35" s="30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2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6">
        <v>58000</v>
      </c>
      <c r="C36" s="6"/>
      <c r="D36" s="30">
        <f t="shared" si="5"/>
        <v>0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19">
        <v>0</v>
      </c>
      <c r="L36" s="32">
        <v>0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40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40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8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0</v>
      </c>
      <c r="I53" s="14">
        <f t="shared" si="24"/>
        <v>0</v>
      </c>
      <c r="J53" s="14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31">
        <v>0</v>
      </c>
      <c r="C54" s="6"/>
      <c r="D54" s="18">
        <f t="shared" si="5"/>
        <v>0</v>
      </c>
      <c r="E54" s="19">
        <v>0</v>
      </c>
      <c r="F54" s="19">
        <v>0</v>
      </c>
      <c r="G54" s="19">
        <v>0</v>
      </c>
      <c r="H54" s="18">
        <v>0</v>
      </c>
      <c r="I54" s="18">
        <v>0</v>
      </c>
      <c r="J54" s="1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8">
        <v>0</v>
      </c>
      <c r="J55" s="1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40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40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40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1">
        <f>+B11+B17+B27+B37+B45+B63+B53+B68+B71</f>
        <v>182681576</v>
      </c>
      <c r="C75" s="8"/>
      <c r="D75" s="26">
        <f t="shared" ref="D75:P75" si="45">SUM(D11+D17+D27+D37+D45+D53+D63+D68+D71)</f>
        <v>69059923.480000004</v>
      </c>
      <c r="E75" s="26">
        <f>SUM(E11+E17+E27+E37+E45+E53+E63+E68+E71)</f>
        <v>12572345.6</v>
      </c>
      <c r="F75" s="26">
        <f t="shared" si="45"/>
        <v>13761680.699999997</v>
      </c>
      <c r="G75" s="26">
        <f t="shared" si="45"/>
        <v>14729011.550000001</v>
      </c>
      <c r="H75" s="26">
        <f t="shared" si="45"/>
        <v>14533735.140000001</v>
      </c>
      <c r="I75" s="26">
        <f t="shared" si="45"/>
        <v>13463150.489999998</v>
      </c>
      <c r="J75" s="26">
        <f t="shared" si="45"/>
        <v>0</v>
      </c>
      <c r="K75" s="26">
        <f t="shared" si="45"/>
        <v>0</v>
      </c>
      <c r="L75" s="26">
        <f t="shared" si="45"/>
        <v>0</v>
      </c>
      <c r="M75" s="26">
        <f t="shared" si="45"/>
        <v>0</v>
      </c>
      <c r="N75" s="26">
        <f t="shared" si="45"/>
        <v>0</v>
      </c>
      <c r="O75" s="26">
        <f t="shared" si="45"/>
        <v>0</v>
      </c>
      <c r="P75" s="26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40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40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40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2">
        <f>+B84+B81+B78</f>
        <v>0</v>
      </c>
      <c r="C86" s="34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3">
        <f>+B86+B75</f>
        <v>182681576</v>
      </c>
      <c r="C88" s="9"/>
      <c r="D88" s="27">
        <f>+D75</f>
        <v>69059923.480000004</v>
      </c>
      <c r="E88" s="27">
        <f t="shared" ref="E88:P88" si="85">SUM(E75+E86)</f>
        <v>12572345.6</v>
      </c>
      <c r="F88" s="27">
        <f>SUM(F75+F86)</f>
        <v>13761680.699999997</v>
      </c>
      <c r="G88" s="27">
        <f t="shared" si="85"/>
        <v>14729011.550000001</v>
      </c>
      <c r="H88" s="27">
        <f t="shared" si="85"/>
        <v>14533735.140000001</v>
      </c>
      <c r="I88" s="27">
        <f t="shared" si="85"/>
        <v>13463150.489999998</v>
      </c>
      <c r="J88" s="27">
        <f t="shared" si="85"/>
        <v>0</v>
      </c>
      <c r="K88" s="27">
        <f t="shared" si="85"/>
        <v>0</v>
      </c>
      <c r="L88" s="27">
        <f t="shared" si="85"/>
        <v>0</v>
      </c>
      <c r="M88" s="27">
        <f t="shared" si="85"/>
        <v>0</v>
      </c>
      <c r="N88" s="27">
        <f t="shared" si="85"/>
        <v>0</v>
      </c>
      <c r="O88" s="27">
        <f t="shared" si="85"/>
        <v>0</v>
      </c>
      <c r="P88" s="27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105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2022-06-10T13:47:14Z</cp:lastPrinted>
  <dcterms:created xsi:type="dcterms:W3CDTF">2018-04-17T18:57:16Z</dcterms:created>
  <dcterms:modified xsi:type="dcterms:W3CDTF">2022-06-10T13:47:16Z</dcterms:modified>
</cp:coreProperties>
</file>