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\"/>
    </mc:Choice>
  </mc:AlternateContent>
  <xr:revisionPtr revIDLastSave="0" documentId="13_ncr:1_{D0D6AE54-1E26-4A3F-B232-5EC121D99089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ENERO-MARZO" sheetId="1" r:id="rId1"/>
  </sheets>
  <definedNames>
    <definedName name="_xlnm.Print_Area" localSheetId="0">'ENERO-MARZO'!$A$1:$K$92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3" i="1"/>
  <c r="J22" i="1"/>
  <c r="I24" i="1"/>
  <c r="H24" i="1"/>
  <c r="H23" i="1"/>
  <c r="H22" i="1"/>
  <c r="G24" i="1"/>
  <c r="G23" i="1"/>
  <c r="G22" i="1"/>
  <c r="F24" i="1"/>
  <c r="F23" i="1"/>
  <c r="F22" i="1"/>
  <c r="E24" i="1"/>
  <c r="E23" i="1"/>
  <c r="E22" i="1"/>
  <c r="D24" i="1"/>
  <c r="D23" i="1"/>
  <c r="D22" i="1"/>
  <c r="C24" i="1"/>
  <c r="K24" i="1" s="1"/>
  <c r="C23" i="1"/>
  <c r="C22" i="1"/>
  <c r="B24" i="1"/>
  <c r="B23" i="1"/>
  <c r="B22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48" i="1"/>
  <c r="K36" i="1"/>
  <c r="K37" i="1"/>
  <c r="K35" i="1"/>
  <c r="K9" i="1"/>
  <c r="K10" i="1"/>
  <c r="K8" i="1"/>
  <c r="K23" i="1" l="1"/>
  <c r="K22" i="1"/>
  <c r="B25" i="1"/>
  <c r="J80" i="1"/>
  <c r="I80" i="1"/>
  <c r="G80" i="1"/>
  <c r="H80" i="1"/>
  <c r="F80" i="1"/>
  <c r="D80" i="1"/>
  <c r="B80" i="1"/>
  <c r="C80" i="1"/>
  <c r="E80" i="1"/>
  <c r="J38" i="1"/>
  <c r="I38" i="1"/>
  <c r="H38" i="1"/>
  <c r="G38" i="1"/>
  <c r="F38" i="1"/>
  <c r="D38" i="1"/>
  <c r="E38" i="1"/>
  <c r="C38" i="1"/>
  <c r="B38" i="1"/>
  <c r="J25" i="1"/>
  <c r="J11" i="1"/>
  <c r="I11" i="1"/>
  <c r="H11" i="1"/>
  <c r="G11" i="1"/>
  <c r="F11" i="1"/>
  <c r="E11" i="1"/>
  <c r="D11" i="1"/>
  <c r="C11" i="1"/>
  <c r="B11" i="1"/>
  <c r="K80" i="1" l="1"/>
  <c r="K11" i="1"/>
  <c r="K38" i="1"/>
  <c r="F25" i="1" l="1"/>
  <c r="G25" i="1"/>
  <c r="H25" i="1"/>
  <c r="I25" i="1"/>
  <c r="E25" i="1"/>
  <c r="D25" i="1"/>
  <c r="C25" i="1"/>
  <c r="K25" i="1" l="1"/>
</calcChain>
</file>

<file path=xl/sharedStrings.xml><?xml version="1.0" encoding="utf-8"?>
<sst xmlns="http://schemas.openxmlformats.org/spreadsheetml/2006/main" count="149" uniqueCount="58">
  <si>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</si>
  <si>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</si>
  <si>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</si>
  <si>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</si>
  <si>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</si>
  <si>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</si>
  <si>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</si>
  <si>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</si>
  <si>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</si>
  <si>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</si>
  <si>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</si>
  <si>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</si>
  <si>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</si>
  <si>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</si>
  <si>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</si>
  <si>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</si>
  <si>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</si>
  <si>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</si>
  <si>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</si>
  <si>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</si>
  <si>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</si>
  <si>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</si>
  <si>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</si>
  <si>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</si>
  <si>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</si>
  <si>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</si>
  <si>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</si>
  <si>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</si>
  <si>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</si>
  <si>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</si>
  <si>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</si>
  <si>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</si>
  <si>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</si>
  <si>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</si>
  <si>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</si>
  <si>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</si>
  <si>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</si>
  <si>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</si>
  <si>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</si>
  <si>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</si>
  <si>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</si>
  <si>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</si>
  <si>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</si>
  <si>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</si>
  <si>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</si>
  <si>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</si>
  <si>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</si>
  <si>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</si>
  <si>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</si>
  <si>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</si>
  <si>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</si>
  <si>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</si>
  <si>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</si>
  <si>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ENERO-MARZO 2024</t>
  </si>
  <si>
    <t xml:space="preserve">ENERO </t>
  </si>
  <si>
    <t>FEBRERO</t>
  </si>
  <si>
    <t>MARZO</t>
  </si>
  <si>
    <t>FUENTE: Elaborado en base a datos suministrados por los programas y Regionales del CND.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</si>
</sst>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7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 vertical="center"/>
    </xf>
    <xf numFmtId="3" fontId="1" fillId="0" borderId="0" xfId="6" applyNumberFormat="1" applyFont="1" applyFill="1" applyBorder="1" applyAlignment="1">
      <alignment horizontal="center"/>
    </xf>
    <xf numFmtId="3" fontId="1" fillId="0" borderId="0" xfId="6" applyNumberFormat="1" applyFont="1" applyFill="1" applyBorder="1" applyAlignment="1">
      <alignment horizontal="center" vertical="center"/>
    </xf>
    <xf numFmtId="0" fontId="1" fillId="0" borderId="0" xfId="6" applyFont="1" applyFill="1" applyBorder="1" applyAlignment="1">
      <alignment horizontal="center"/>
    </xf>
    <xf numFmtId="3" fontId="1" fillId="0" borderId="0" xfId="6" applyNumberFormat="1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 vertical="center" wrapText="1"/>
    </xf>
    <xf numFmtId="3" fontId="1" fillId="0" borderId="0" xfId="6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8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1" fillId="0" borderId="0" xfId="6" applyFont="1" applyFill="1" applyBorder="1"/>
    <xf numFmtId="0" fontId="2" fillId="0" borderId="0" xfId="5" applyFont="1" applyFill="1" applyBorder="1" applyAlignment="1">
      <alignment horizontal="center"/>
    </xf>
    <xf numFmtId="17" fontId="2" fillId="0" borderId="0" xfId="1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3" fontId="3" fillId="0" borderId="0" xfId="5" applyNumberFormat="1" applyFont="1" applyFill="1" applyBorder="1" applyAlignment="1">
      <alignment horizontal="center"/>
    </xf>
    <xf numFmtId="0" fontId="5" fillId="0" borderId="0" xfId="4" applyFont="1" applyFill="1" applyBorder="1"/>
  </cellXfs>
  <cellStyles count="7">
    <cellStyle name="20% - Énfasis5" xfId="6" builtinId="46"/>
    <cellStyle name="Normal" xfId="0" builtinId="0"/>
    <cellStyle name="Normal 2" xfId="5" xr:uid="{2E883C8A-4094-469B-8475-3FB98A104129}"/>
    <cellStyle name="Normal 3" xfId="3" xr:uid="{F4F4F297-CCCE-4089-9FC6-0016710E48D5}"/>
    <cellStyle name="Normal 4" xfId="2" xr:uid="{F05D5B8A-764C-4231-8DB1-ECCEF886C627}"/>
    <cellStyle name="Normal 5" xfId="1" xr:uid="{0071D5E0-01FC-40D7-A11C-E2FD8D400D18}"/>
    <cellStyle name="Normal 6" xfId="4" xr:uid="{C8704021-698F-4E72-997A-78FE47DCAF7B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2:K138"/>
  <sheetViews>
    <sheetView tabSelected="1" topLeftCell="A73" zoomScale="90" zoomScaleNormal="90" workbookViewId="0">
      <selection activeCell="E89" sqref="E89"/>
    </sheetView>
  </sheetViews>
  <sheetFormatPr baseColWidth="10" defaultRowHeight="15" x14ac:dyDescent="0.25"/>
  <cols>
    <col min="1" max="1" width="20.5703125" customWidth="1"/>
    <col min="2" max="2" width="11.28515625" customWidth="1"/>
    <col min="3" max="3" width="7.28515625" customWidth="1"/>
    <col min="4" max="4" width="8.140625" customWidth="1"/>
    <col min="5" max="5" width="13.140625" customWidth="1"/>
    <col min="6" max="6" width="10.140625" customWidth="1"/>
    <col min="7" max="7" width="7.42578125" customWidth="1"/>
    <col min="8" max="8" width="9.28515625" customWidth="1"/>
    <col min="9" max="9" width="7.42578125" customWidth="1"/>
    <col min="10" max="10" width="10.28515625" customWidth="1"/>
    <col min="11" max="11" width="7.42578125" bestFit="1" customWidth="1"/>
  </cols>
  <sheetData>
    <row r="2" spans="1:1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5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 t="s">
        <v>53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" t="s">
        <v>1</v>
      </c>
      <c r="B5" s="4" t="s">
        <v>2</v>
      </c>
      <c r="C5" s="4"/>
      <c r="D5" s="4"/>
      <c r="E5" s="4"/>
      <c r="F5" s="4" t="s">
        <v>3</v>
      </c>
      <c r="G5" s="4"/>
      <c r="H5" s="4"/>
      <c r="I5" s="4"/>
      <c r="J5" s="4"/>
      <c r="K5" s="5" t="s">
        <v>4</v>
      </c>
    </row>
    <row r="6" spans="1:11" x14ac:dyDescent="0.25">
      <c r="A6" s="3"/>
      <c r="B6" s="7" t="s">
        <v>5</v>
      </c>
      <c r="C6" s="7" t="s">
        <v>6</v>
      </c>
      <c r="D6" s="7" t="s">
        <v>7</v>
      </c>
      <c r="E6" s="7" t="s">
        <v>8</v>
      </c>
      <c r="F6" s="8" t="s">
        <v>50</v>
      </c>
      <c r="G6" s="8" t="s">
        <v>51</v>
      </c>
      <c r="H6" s="7" t="s">
        <v>9</v>
      </c>
      <c r="I6" s="8" t="s">
        <v>52</v>
      </c>
      <c r="J6" s="8" t="s">
        <v>49</v>
      </c>
      <c r="K6" s="5"/>
    </row>
    <row r="7" spans="1:11" x14ac:dyDescent="0.25">
      <c r="A7" s="3"/>
      <c r="B7" s="7" t="s">
        <v>10</v>
      </c>
      <c r="C7" s="7" t="s">
        <v>10</v>
      </c>
      <c r="D7" s="7" t="s">
        <v>10</v>
      </c>
      <c r="E7" s="7" t="s">
        <v>10</v>
      </c>
      <c r="F7" s="7" t="s">
        <v>10</v>
      </c>
      <c r="G7" s="7" t="s">
        <v>10</v>
      </c>
      <c r="H7" s="7" t="s">
        <v>10</v>
      </c>
      <c r="I7" s="7" t="s">
        <v>10</v>
      </c>
      <c r="J7" s="7" t="s">
        <v>10</v>
      </c>
      <c r="K7" s="7" t="s">
        <v>10</v>
      </c>
    </row>
    <row r="8" spans="1:11" x14ac:dyDescent="0.25">
      <c r="A8" s="9" t="s">
        <v>54</v>
      </c>
      <c r="B8" s="10">
        <v>9</v>
      </c>
      <c r="C8" s="10">
        <v>21</v>
      </c>
      <c r="D8" s="10">
        <v>2</v>
      </c>
      <c r="E8" s="10">
        <v>19</v>
      </c>
      <c r="F8" s="10">
        <v>19</v>
      </c>
      <c r="G8" s="10">
        <v>11</v>
      </c>
      <c r="H8" s="10">
        <v>5</v>
      </c>
      <c r="I8" s="10">
        <v>0</v>
      </c>
      <c r="J8" s="10">
        <v>8</v>
      </c>
      <c r="K8" s="11">
        <f>B8+C8+D8+E8+F8+G8+H8+I8+J8</f>
        <v>94</v>
      </c>
    </row>
    <row r="9" spans="1:11" x14ac:dyDescent="0.25">
      <c r="A9" s="9" t="s">
        <v>55</v>
      </c>
      <c r="B9" s="10">
        <v>6</v>
      </c>
      <c r="C9" s="10">
        <v>25</v>
      </c>
      <c r="D9" s="10">
        <v>9</v>
      </c>
      <c r="E9" s="10">
        <v>15</v>
      </c>
      <c r="F9" s="10">
        <v>15</v>
      </c>
      <c r="G9" s="10">
        <v>13</v>
      </c>
      <c r="H9" s="10">
        <v>6</v>
      </c>
      <c r="I9" s="10">
        <v>0</v>
      </c>
      <c r="J9" s="10">
        <v>8</v>
      </c>
      <c r="K9" s="11">
        <f>B9+C9+D9+E9+F9+G9+H9+I9+J9</f>
        <v>97</v>
      </c>
    </row>
    <row r="10" spans="1:11" x14ac:dyDescent="0.25">
      <c r="A10" s="9" t="s">
        <v>56</v>
      </c>
      <c r="B10" s="10">
        <v>6</v>
      </c>
      <c r="C10" s="10">
        <v>29</v>
      </c>
      <c r="D10" s="10">
        <v>7</v>
      </c>
      <c r="E10" s="10">
        <v>6</v>
      </c>
      <c r="F10" s="10">
        <v>24</v>
      </c>
      <c r="G10" s="10">
        <v>30</v>
      </c>
      <c r="H10" s="10">
        <v>26</v>
      </c>
      <c r="I10" s="10">
        <v>8</v>
      </c>
      <c r="J10" s="10">
        <v>19</v>
      </c>
      <c r="K10" s="11">
        <f>B10+C10+D10+E10+F10+G10+H10+I10+J10</f>
        <v>155</v>
      </c>
    </row>
    <row r="11" spans="1:11" x14ac:dyDescent="0.25">
      <c r="A11" s="12" t="s">
        <v>4</v>
      </c>
      <c r="B11" s="13">
        <f t="shared" ref="B11:K11" si="0">SUM(B8:B10)</f>
        <v>21</v>
      </c>
      <c r="C11" s="13">
        <f t="shared" si="0"/>
        <v>75</v>
      </c>
      <c r="D11" s="13">
        <f t="shared" si="0"/>
        <v>18</v>
      </c>
      <c r="E11" s="13">
        <f t="shared" si="0"/>
        <v>40</v>
      </c>
      <c r="F11" s="13">
        <f t="shared" si="0"/>
        <v>58</v>
      </c>
      <c r="G11" s="13">
        <f t="shared" si="0"/>
        <v>54</v>
      </c>
      <c r="H11" s="13">
        <f t="shared" si="0"/>
        <v>37</v>
      </c>
      <c r="I11" s="13">
        <f t="shared" si="0"/>
        <v>8</v>
      </c>
      <c r="J11" s="13">
        <f t="shared" si="0"/>
        <v>35</v>
      </c>
      <c r="K11" s="7">
        <f t="shared" si="0"/>
        <v>346</v>
      </c>
    </row>
    <row r="12" spans="1:1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 t="s">
        <v>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x14ac:dyDescent="0.25">
      <c r="A17" s="16" t="s"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2" t="s">
        <v>53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3" t="s">
        <v>1</v>
      </c>
      <c r="B19" s="6" t="s">
        <v>2</v>
      </c>
      <c r="C19" s="6"/>
      <c r="D19" s="6"/>
      <c r="E19" s="6"/>
      <c r="F19" s="6" t="s">
        <v>3</v>
      </c>
      <c r="G19" s="6"/>
      <c r="H19" s="6"/>
      <c r="I19" s="6"/>
      <c r="J19" s="6"/>
      <c r="K19" s="3" t="s">
        <v>4</v>
      </c>
    </row>
    <row r="20" spans="1:11" x14ac:dyDescent="0.25">
      <c r="A20" s="3"/>
      <c r="B20" s="8" t="s">
        <v>5</v>
      </c>
      <c r="C20" s="8" t="s">
        <v>6</v>
      </c>
      <c r="D20" s="8" t="s">
        <v>7</v>
      </c>
      <c r="E20" s="8" t="s">
        <v>8</v>
      </c>
      <c r="F20" s="8" t="s">
        <v>50</v>
      </c>
      <c r="G20" s="8" t="s">
        <v>51</v>
      </c>
      <c r="H20" s="8" t="s">
        <v>9</v>
      </c>
      <c r="I20" s="8" t="s">
        <v>52</v>
      </c>
      <c r="J20" s="8" t="s">
        <v>49</v>
      </c>
      <c r="K20" s="3"/>
    </row>
    <row r="21" spans="1:11" x14ac:dyDescent="0.25">
      <c r="A21" s="3"/>
      <c r="B21" s="7" t="s">
        <v>10</v>
      </c>
      <c r="C21" s="7" t="s">
        <v>10</v>
      </c>
      <c r="D21" s="7" t="s">
        <v>10</v>
      </c>
      <c r="E21" s="7" t="s">
        <v>10</v>
      </c>
      <c r="F21" s="7" t="s">
        <v>10</v>
      </c>
      <c r="G21" s="7" t="s">
        <v>10</v>
      </c>
      <c r="H21" s="7" t="s">
        <v>10</v>
      </c>
      <c r="I21" s="7" t="s">
        <v>10</v>
      </c>
      <c r="J21" s="7" t="s">
        <v>10</v>
      </c>
      <c r="K21" s="7" t="s">
        <v>10</v>
      </c>
    </row>
    <row r="22" spans="1:11" x14ac:dyDescent="0.25">
      <c r="A22" s="9" t="s">
        <v>54</v>
      </c>
      <c r="B22" s="10">
        <f>74+46</f>
        <v>120</v>
      </c>
      <c r="C22" s="10">
        <f>398+330</f>
        <v>728</v>
      </c>
      <c r="D22" s="10">
        <f>10+18</f>
        <v>28</v>
      </c>
      <c r="E22" s="10">
        <f>97+307</f>
        <v>404</v>
      </c>
      <c r="F22" s="10">
        <f>607+578</f>
        <v>1185</v>
      </c>
      <c r="G22" s="10">
        <f>207+179</f>
        <v>386</v>
      </c>
      <c r="H22" s="10">
        <f>169+114</f>
        <v>283</v>
      </c>
      <c r="I22" s="10">
        <v>0</v>
      </c>
      <c r="J22" s="10">
        <f>128+225</f>
        <v>353</v>
      </c>
      <c r="K22" s="11">
        <f>B22+C22+D22+E22+F22+G22+H22+I22+J22</f>
        <v>3487</v>
      </c>
    </row>
    <row r="23" spans="1:11" x14ac:dyDescent="0.25">
      <c r="A23" s="9" t="s">
        <v>55</v>
      </c>
      <c r="B23" s="10">
        <f>98+14</f>
        <v>112</v>
      </c>
      <c r="C23" s="10">
        <f>393+312</f>
        <v>705</v>
      </c>
      <c r="D23" s="10">
        <f>106+163</f>
        <v>269</v>
      </c>
      <c r="E23" s="10">
        <f>92+357</f>
        <v>449</v>
      </c>
      <c r="F23" s="10">
        <f>577+448</f>
        <v>1025</v>
      </c>
      <c r="G23" s="10">
        <f>372+365</f>
        <v>737</v>
      </c>
      <c r="H23" s="10">
        <f>164+99</f>
        <v>263</v>
      </c>
      <c r="I23" s="10">
        <v>0</v>
      </c>
      <c r="J23" s="10">
        <f>415+616</f>
        <v>1031</v>
      </c>
      <c r="K23" s="11">
        <f>B23+C23+D23+E23+F23+G23+H23+I23+J23</f>
        <v>4591</v>
      </c>
    </row>
    <row r="24" spans="1:11" x14ac:dyDescent="0.25">
      <c r="A24" s="9" t="s">
        <v>56</v>
      </c>
      <c r="B24" s="10">
        <f>154+248</f>
        <v>402</v>
      </c>
      <c r="C24" s="10">
        <f>425+301</f>
        <v>726</v>
      </c>
      <c r="D24" s="10">
        <f>89+85</f>
        <v>174</v>
      </c>
      <c r="E24" s="10">
        <f>91+162</f>
        <v>253</v>
      </c>
      <c r="F24" s="10">
        <f>9330+2734</f>
        <v>12064</v>
      </c>
      <c r="G24" s="10">
        <f>625+486</f>
        <v>1111</v>
      </c>
      <c r="H24" s="10">
        <f>317+356</f>
        <v>673</v>
      </c>
      <c r="I24" s="10">
        <f>117+246</f>
        <v>363</v>
      </c>
      <c r="J24" s="10">
        <f>732+1318</f>
        <v>2050</v>
      </c>
      <c r="K24" s="11">
        <f>B24+C24+D24+E24+F24+G24+H24+I24+J24</f>
        <v>17816</v>
      </c>
    </row>
    <row r="25" spans="1:11" x14ac:dyDescent="0.25">
      <c r="A25" s="12" t="s">
        <v>4</v>
      </c>
      <c r="B25" s="13">
        <f>SUM(B22:B24)</f>
        <v>634</v>
      </c>
      <c r="C25" s="13">
        <f>SUM(C22:C24)</f>
        <v>2159</v>
      </c>
      <c r="D25" s="13">
        <f>SUM(D22:D24)</f>
        <v>471</v>
      </c>
      <c r="E25" s="13">
        <f>SUM(E22:E24)</f>
        <v>1106</v>
      </c>
      <c r="F25" s="13">
        <f>SUM(F22:F24)</f>
        <v>14274</v>
      </c>
      <c r="G25" s="13">
        <f t="shared" ref="G25:K25" si="1">SUM(G22:G24)</f>
        <v>2234</v>
      </c>
      <c r="H25" s="13">
        <f t="shared" si="1"/>
        <v>1219</v>
      </c>
      <c r="I25" s="13">
        <f t="shared" si="1"/>
        <v>363</v>
      </c>
      <c r="J25" s="13">
        <f t="shared" si="1"/>
        <v>3434</v>
      </c>
      <c r="K25" s="7">
        <f t="shared" si="1"/>
        <v>25894</v>
      </c>
    </row>
    <row r="26" spans="1:1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ht="15.75" x14ac:dyDescent="0.25">
      <c r="A29" s="1" t="s">
        <v>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7" t="s">
        <v>47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25">
      <c r="A31" s="2" t="s">
        <v>53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3" t="s">
        <v>1</v>
      </c>
      <c r="B32" s="6" t="s">
        <v>46</v>
      </c>
      <c r="C32" s="6"/>
      <c r="D32" s="6"/>
      <c r="E32" s="6"/>
      <c r="F32" s="18"/>
      <c r="G32" s="6"/>
      <c r="H32" s="6"/>
      <c r="I32" s="6"/>
      <c r="J32" s="6"/>
      <c r="K32" s="3" t="s">
        <v>4</v>
      </c>
    </row>
    <row r="33" spans="1:11" x14ac:dyDescent="0.25">
      <c r="A33" s="3"/>
      <c r="B33" s="8" t="s">
        <v>5</v>
      </c>
      <c r="C33" s="8" t="s">
        <v>6</v>
      </c>
      <c r="D33" s="8" t="s">
        <v>7</v>
      </c>
      <c r="E33" s="8" t="s">
        <v>8</v>
      </c>
      <c r="F33" s="8" t="s">
        <v>50</v>
      </c>
      <c r="G33" s="8" t="s">
        <v>51</v>
      </c>
      <c r="H33" s="8" t="s">
        <v>9</v>
      </c>
      <c r="I33" s="8" t="s">
        <v>52</v>
      </c>
      <c r="J33" s="8" t="s">
        <v>49</v>
      </c>
      <c r="K33" s="3"/>
    </row>
    <row r="34" spans="1:11" x14ac:dyDescent="0.25">
      <c r="A34" s="3"/>
      <c r="B34" s="7" t="s">
        <v>10</v>
      </c>
      <c r="C34" s="7" t="s">
        <v>10</v>
      </c>
      <c r="D34" s="7" t="s">
        <v>10</v>
      </c>
      <c r="E34" s="7" t="s">
        <v>10</v>
      </c>
      <c r="F34" s="7" t="s">
        <v>10</v>
      </c>
      <c r="G34" s="7" t="s">
        <v>10</v>
      </c>
      <c r="H34" s="7" t="s">
        <v>10</v>
      </c>
      <c r="I34" s="7" t="s">
        <v>10</v>
      </c>
      <c r="J34" s="7" t="s">
        <v>10</v>
      </c>
      <c r="K34" s="7" t="s">
        <v>10</v>
      </c>
    </row>
    <row r="35" spans="1:11" x14ac:dyDescent="0.25">
      <c r="A35" s="9" t="s">
        <v>54</v>
      </c>
      <c r="B35" s="10">
        <v>7</v>
      </c>
      <c r="C35" s="10">
        <v>7</v>
      </c>
      <c r="D35" s="10">
        <v>2</v>
      </c>
      <c r="E35" s="10">
        <v>16</v>
      </c>
      <c r="F35" s="10">
        <v>11</v>
      </c>
      <c r="G35" s="10">
        <v>8</v>
      </c>
      <c r="H35" s="10">
        <v>5</v>
      </c>
      <c r="I35" s="10">
        <v>0</v>
      </c>
      <c r="J35" s="10">
        <v>7</v>
      </c>
      <c r="K35" s="11">
        <f>B35+C35+D35+E35+F35+G35+H35+I35+J35</f>
        <v>63</v>
      </c>
    </row>
    <row r="36" spans="1:11" x14ac:dyDescent="0.25">
      <c r="A36" s="9" t="s">
        <v>55</v>
      </c>
      <c r="B36" s="10">
        <v>3</v>
      </c>
      <c r="C36" s="10">
        <v>12</v>
      </c>
      <c r="D36" s="10">
        <v>7</v>
      </c>
      <c r="E36" s="10">
        <v>15</v>
      </c>
      <c r="F36" s="10">
        <v>12</v>
      </c>
      <c r="G36" s="10">
        <v>12</v>
      </c>
      <c r="H36" s="10">
        <v>5</v>
      </c>
      <c r="I36" s="10">
        <v>0</v>
      </c>
      <c r="J36" s="10">
        <v>6</v>
      </c>
      <c r="K36" s="11">
        <f>B36+C36+D36+E36+F36+G36+H36+I36+J36</f>
        <v>72</v>
      </c>
    </row>
    <row r="37" spans="1:11" x14ac:dyDescent="0.25">
      <c r="A37" s="9" t="s">
        <v>56</v>
      </c>
      <c r="B37" s="10">
        <v>4</v>
      </c>
      <c r="C37" s="10">
        <v>7</v>
      </c>
      <c r="D37" s="10">
        <v>6</v>
      </c>
      <c r="E37" s="10">
        <v>6</v>
      </c>
      <c r="F37" s="10">
        <v>23</v>
      </c>
      <c r="G37" s="10">
        <v>23</v>
      </c>
      <c r="H37" s="10">
        <v>16</v>
      </c>
      <c r="I37" s="10">
        <v>8</v>
      </c>
      <c r="J37" s="10">
        <v>19</v>
      </c>
      <c r="K37" s="11">
        <f>B37+C37+D37+E37+F37+G37+H37+I37+J37</f>
        <v>112</v>
      </c>
    </row>
    <row r="38" spans="1:11" x14ac:dyDescent="0.25">
      <c r="A38" s="8" t="s">
        <v>4</v>
      </c>
      <c r="B38" s="7">
        <f t="shared" ref="B38:K38" si="2">SUM(B35:B37)</f>
        <v>14</v>
      </c>
      <c r="C38" s="7">
        <f t="shared" si="2"/>
        <v>26</v>
      </c>
      <c r="D38" s="7">
        <f t="shared" si="2"/>
        <v>15</v>
      </c>
      <c r="E38" s="7">
        <f t="shared" si="2"/>
        <v>37</v>
      </c>
      <c r="F38" s="7">
        <f t="shared" si="2"/>
        <v>46</v>
      </c>
      <c r="G38" s="7">
        <f t="shared" si="2"/>
        <v>43</v>
      </c>
      <c r="H38" s="7">
        <f t="shared" si="2"/>
        <v>26</v>
      </c>
      <c r="I38" s="7">
        <f t="shared" si="2"/>
        <v>8</v>
      </c>
      <c r="J38" s="13">
        <f t="shared" si="2"/>
        <v>32</v>
      </c>
      <c r="K38" s="7">
        <f t="shared" si="2"/>
        <v>247</v>
      </c>
    </row>
    <row r="39" spans="1:1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ht="15.75" x14ac:dyDescent="0.25">
      <c r="A42" s="1" t="s">
        <v>0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9" t="s">
        <v>48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x14ac:dyDescent="0.25">
      <c r="A44" s="20" t="s">
        <v>53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3" t="s">
        <v>12</v>
      </c>
      <c r="B45" s="6" t="s">
        <v>46</v>
      </c>
      <c r="C45" s="6"/>
      <c r="D45" s="6"/>
      <c r="E45" s="6"/>
      <c r="F45" s="6" t="s">
        <v>3</v>
      </c>
      <c r="G45" s="6"/>
      <c r="H45" s="6"/>
      <c r="I45" s="6"/>
      <c r="J45" s="6"/>
      <c r="K45" s="3" t="s">
        <v>4</v>
      </c>
    </row>
    <row r="46" spans="1:11" x14ac:dyDescent="0.25">
      <c r="A46" s="3"/>
      <c r="B46" s="8" t="s">
        <v>5</v>
      </c>
      <c r="C46" s="8" t="s">
        <v>6</v>
      </c>
      <c r="D46" s="8" t="s">
        <v>7</v>
      </c>
      <c r="E46" s="8" t="s">
        <v>8</v>
      </c>
      <c r="F46" s="8" t="s">
        <v>50</v>
      </c>
      <c r="G46" s="8" t="s">
        <v>51</v>
      </c>
      <c r="H46" s="8" t="s">
        <v>9</v>
      </c>
      <c r="I46" s="8" t="s">
        <v>52</v>
      </c>
      <c r="J46" s="8" t="s">
        <v>49</v>
      </c>
      <c r="K46" s="3"/>
    </row>
    <row r="47" spans="1:11" x14ac:dyDescent="0.25">
      <c r="A47" s="3"/>
      <c r="B47" s="7" t="s">
        <v>10</v>
      </c>
      <c r="C47" s="7" t="s">
        <v>10</v>
      </c>
      <c r="D47" s="7" t="s">
        <v>10</v>
      </c>
      <c r="E47" s="7" t="s">
        <v>10</v>
      </c>
      <c r="F47" s="7" t="s">
        <v>10</v>
      </c>
      <c r="G47" s="7" t="s">
        <v>10</v>
      </c>
      <c r="H47" s="7" t="s">
        <v>10</v>
      </c>
      <c r="I47" s="7" t="s">
        <v>10</v>
      </c>
      <c r="J47" s="7" t="s">
        <v>10</v>
      </c>
      <c r="K47" s="7" t="s">
        <v>10</v>
      </c>
    </row>
    <row r="48" spans="1:11" x14ac:dyDescent="0.25">
      <c r="A48" s="21" t="s">
        <v>13</v>
      </c>
      <c r="B48" s="22">
        <v>0</v>
      </c>
      <c r="C48" s="23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4">
        <f>B48+C48+D48+E48+F48+G48+H48+I48+J48</f>
        <v>0</v>
      </c>
    </row>
    <row r="49" spans="1:11" x14ac:dyDescent="0.25">
      <c r="A49" s="21" t="s">
        <v>14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14</v>
      </c>
      <c r="H49" s="22">
        <v>0</v>
      </c>
      <c r="I49" s="22">
        <v>0</v>
      </c>
      <c r="J49" s="22">
        <v>0</v>
      </c>
      <c r="K49" s="24">
        <f>B49+C49+D49+E49+F49+G49+H49+I49+J49</f>
        <v>14</v>
      </c>
    </row>
    <row r="50" spans="1:11" x14ac:dyDescent="0.25">
      <c r="A50" s="21" t="s">
        <v>15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27</v>
      </c>
      <c r="H50" s="22">
        <v>0</v>
      </c>
      <c r="I50" s="22">
        <v>0</v>
      </c>
      <c r="J50" s="22">
        <v>0</v>
      </c>
      <c r="K50" s="24">
        <f>B50+C50+D50+E50+F50+G50+H50+I50+J50</f>
        <v>27</v>
      </c>
    </row>
    <row r="51" spans="1:11" x14ac:dyDescent="0.25">
      <c r="A51" s="21" t="s">
        <v>45</v>
      </c>
      <c r="B51" s="22">
        <v>21</v>
      </c>
      <c r="C51" s="22">
        <v>70</v>
      </c>
      <c r="D51" s="22">
        <v>16</v>
      </c>
      <c r="E51" s="22">
        <v>40</v>
      </c>
      <c r="F51" s="22">
        <v>0</v>
      </c>
      <c r="G51" s="22">
        <v>0</v>
      </c>
      <c r="H51" s="22">
        <v>0</v>
      </c>
      <c r="I51" s="22">
        <v>1</v>
      </c>
      <c r="J51" s="22">
        <v>35</v>
      </c>
      <c r="K51" s="24">
        <f>B51+C51+D51+E51+F51+G51+H51+I51+J51</f>
        <v>183</v>
      </c>
    </row>
    <row r="52" spans="1:11" x14ac:dyDescent="0.25">
      <c r="A52" s="21" t="s">
        <v>16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4">
        <f>B52+C52+D52+E52+F52+G52+H52+I52+J52</f>
        <v>0</v>
      </c>
    </row>
    <row r="53" spans="1:11" x14ac:dyDescent="0.25">
      <c r="A53" s="21" t="s">
        <v>17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29</v>
      </c>
      <c r="I53" s="22">
        <v>0</v>
      </c>
      <c r="J53" s="22">
        <v>0</v>
      </c>
      <c r="K53" s="24">
        <f>B53+C53+D53+E53+F53+G53+H53+I53+J53</f>
        <v>29</v>
      </c>
    </row>
    <row r="54" spans="1:11" x14ac:dyDescent="0.25">
      <c r="A54" s="21" t="s">
        <v>19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4">
        <f>B54+C54+D54+E54+F54+G54+H54+I54+J54</f>
        <v>0</v>
      </c>
    </row>
    <row r="55" spans="1:11" x14ac:dyDescent="0.25">
      <c r="A55" s="21" t="s">
        <v>18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4">
        <f>B55+C55+D55+E55+F55+G55+H55+I55+J55</f>
        <v>0</v>
      </c>
    </row>
    <row r="56" spans="1:11" x14ac:dyDescent="0.25">
      <c r="A56" s="21" t="s">
        <v>20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4">
        <f>B56+C56+D56+E56+F56+G56+H56+I56+J56</f>
        <v>0</v>
      </c>
    </row>
    <row r="57" spans="1:11" x14ac:dyDescent="0.25">
      <c r="A57" s="21" t="s">
        <v>42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4">
        <f>B57+C57+D57+E57+F57+G57+H57+I57+J57</f>
        <v>0</v>
      </c>
    </row>
    <row r="58" spans="1:11" x14ac:dyDescent="0.25">
      <c r="A58" s="21" t="s">
        <v>25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4">
        <f>B58+C58+D58+E58+F58+G58+H58+I58+J58</f>
        <v>0</v>
      </c>
    </row>
    <row r="59" spans="1:11" x14ac:dyDescent="0.25">
      <c r="A59" s="21" t="s">
        <v>21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5</v>
      </c>
      <c r="H59" s="22">
        <v>0</v>
      </c>
      <c r="I59" s="22">
        <v>0</v>
      </c>
      <c r="J59" s="22">
        <v>0</v>
      </c>
      <c r="K59" s="24">
        <f>B59+C59+D59+E59+F59+G59+H59+I59+J59</f>
        <v>5</v>
      </c>
    </row>
    <row r="60" spans="1:11" x14ac:dyDescent="0.25">
      <c r="A60" s="21" t="s">
        <v>22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4">
        <f>B60+C60+D60+E60+F60+G60+H60+I60+J60</f>
        <v>0</v>
      </c>
    </row>
    <row r="61" spans="1:11" x14ac:dyDescent="0.25">
      <c r="A61" s="21" t="s">
        <v>23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5</v>
      </c>
      <c r="J61" s="22">
        <v>0</v>
      </c>
      <c r="K61" s="24">
        <f>B61+C61+D61+E61+F61+G61+H61+I61+J61</f>
        <v>5</v>
      </c>
    </row>
    <row r="62" spans="1:11" x14ac:dyDescent="0.25">
      <c r="A62" s="21" t="s">
        <v>24</v>
      </c>
      <c r="B62" s="22">
        <v>0</v>
      </c>
      <c r="C62" s="22">
        <v>0</v>
      </c>
      <c r="D62" s="22">
        <v>0</v>
      </c>
      <c r="E62" s="22">
        <v>0</v>
      </c>
      <c r="F62" s="22">
        <v>1</v>
      </c>
      <c r="G62" s="22">
        <v>0</v>
      </c>
      <c r="H62" s="22">
        <v>0</v>
      </c>
      <c r="I62" s="22">
        <v>0</v>
      </c>
      <c r="J62" s="22">
        <v>0</v>
      </c>
      <c r="K62" s="24">
        <f>B62+C62+D62+E62+F62+G62+H62+I62+J62</f>
        <v>1</v>
      </c>
    </row>
    <row r="63" spans="1:11" x14ac:dyDescent="0.25">
      <c r="A63" s="21" t="s">
        <v>26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1</v>
      </c>
      <c r="I63" s="22">
        <v>0</v>
      </c>
      <c r="J63" s="22">
        <v>0</v>
      </c>
      <c r="K63" s="24">
        <f>B63+C63+D63+E63+F63+G63+H63+I63+J63</f>
        <v>1</v>
      </c>
    </row>
    <row r="64" spans="1:11" x14ac:dyDescent="0.25">
      <c r="A64" s="21" t="s">
        <v>40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4">
        <f>B64+C64+D64+E64+F64+G64+H64+I64+J64</f>
        <v>0</v>
      </c>
    </row>
    <row r="65" spans="1:11" x14ac:dyDescent="0.25">
      <c r="A65" s="21" t="s">
        <v>27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4">
        <f>B65+C65+D65+E65+F65+G65+H65+I65+J65</f>
        <v>0</v>
      </c>
    </row>
    <row r="66" spans="1:11" x14ac:dyDescent="0.25">
      <c r="A66" s="21" t="s">
        <v>41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4">
        <f>B66+C66+D66+E66+F66+G66+H66+I66+J66</f>
        <v>0</v>
      </c>
    </row>
    <row r="67" spans="1:11" x14ac:dyDescent="0.25">
      <c r="A67" s="21" t="s">
        <v>28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8</v>
      </c>
      <c r="H67" s="22">
        <v>0</v>
      </c>
      <c r="I67" s="22">
        <v>0</v>
      </c>
      <c r="J67" s="22">
        <v>0</v>
      </c>
      <c r="K67" s="24">
        <f>B67+C67+D67+E67+F67+G67+H67+I67+J67</f>
        <v>8</v>
      </c>
    </row>
    <row r="68" spans="1:11" x14ac:dyDescent="0.25">
      <c r="A68" s="21" t="s">
        <v>29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4">
        <f>B68+C68+D68+E68+F68+G68+H68+I68+J68</f>
        <v>0</v>
      </c>
    </row>
    <row r="69" spans="1:11" x14ac:dyDescent="0.25">
      <c r="A69" s="21" t="s">
        <v>30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4">
        <f>B69+C69+D69+E69+F69+G69+H69+I69+J69</f>
        <v>0</v>
      </c>
    </row>
    <row r="70" spans="1:11" x14ac:dyDescent="0.25">
      <c r="A70" s="21" t="s">
        <v>31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4">
        <f>B70+C70+D70+E70+F70+G70+H70+I70+J70</f>
        <v>0</v>
      </c>
    </row>
    <row r="71" spans="1:11" x14ac:dyDescent="0.25">
      <c r="A71" s="21" t="s">
        <v>32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7</v>
      </c>
      <c r="I71" s="22">
        <v>0</v>
      </c>
      <c r="J71" s="22">
        <v>0</v>
      </c>
      <c r="K71" s="24">
        <f>B71+C71+D71+E71+F71+G71+H71+I71+J71</f>
        <v>7</v>
      </c>
    </row>
    <row r="72" spans="1:11" x14ac:dyDescent="0.25">
      <c r="A72" s="21" t="s">
        <v>33</v>
      </c>
      <c r="B72" s="22">
        <v>0</v>
      </c>
      <c r="C72" s="22">
        <v>5</v>
      </c>
      <c r="D72" s="22">
        <v>2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4">
        <f>B72+C72+D72+E72+F72+G72+H72+I72+J72</f>
        <v>7</v>
      </c>
    </row>
    <row r="73" spans="1:11" x14ac:dyDescent="0.25">
      <c r="A73" s="21" t="s">
        <v>43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4">
        <f>B73+C73+D73+E73+F73+G73+H73+I73+J73</f>
        <v>0</v>
      </c>
    </row>
    <row r="74" spans="1:11" x14ac:dyDescent="0.25">
      <c r="A74" s="21" t="s">
        <v>34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4">
        <f>B74+C74+D74+E74+F74+G74+H74+I74+J74</f>
        <v>0</v>
      </c>
    </row>
    <row r="75" spans="1:11" x14ac:dyDescent="0.25">
      <c r="A75" s="21" t="s">
        <v>35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2</v>
      </c>
      <c r="J75" s="22">
        <v>0</v>
      </c>
      <c r="K75" s="24">
        <f>B75+C75+D75+E75+F75+G75+H75+I75+J75</f>
        <v>2</v>
      </c>
    </row>
    <row r="76" spans="1:11" x14ac:dyDescent="0.25">
      <c r="A76" s="21" t="s">
        <v>36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4">
        <f>B76+C76+D76+E76+F76+G76+H76+I76+J76</f>
        <v>0</v>
      </c>
    </row>
    <row r="77" spans="1:11" x14ac:dyDescent="0.25">
      <c r="A77" s="21" t="s">
        <v>37</v>
      </c>
      <c r="B77" s="22">
        <v>0</v>
      </c>
      <c r="C77" s="22">
        <v>0</v>
      </c>
      <c r="D77" s="22">
        <v>0</v>
      </c>
      <c r="E77" s="22">
        <v>0</v>
      </c>
      <c r="F77" s="22">
        <v>56</v>
      </c>
      <c r="G77" s="22">
        <v>0</v>
      </c>
      <c r="H77" s="22">
        <v>0</v>
      </c>
      <c r="I77" s="22">
        <v>0</v>
      </c>
      <c r="J77" s="22">
        <v>0</v>
      </c>
      <c r="K77" s="24">
        <f>B77+C77+D77+E77+F77+G77+H77+I77+J77</f>
        <v>56</v>
      </c>
    </row>
    <row r="78" spans="1:11" x14ac:dyDescent="0.25">
      <c r="A78" s="21" t="s">
        <v>38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4">
        <f>B78+C78+D78+E78+F78+G78+H78+I78+J78</f>
        <v>0</v>
      </c>
    </row>
    <row r="79" spans="1:11" x14ac:dyDescent="0.25">
      <c r="A79" s="21" t="s">
        <v>39</v>
      </c>
      <c r="B79" s="22">
        <v>0</v>
      </c>
      <c r="C79" s="22">
        <v>0</v>
      </c>
      <c r="D79" s="22">
        <v>0</v>
      </c>
      <c r="E79" s="22">
        <v>0</v>
      </c>
      <c r="F79" s="22">
        <v>1</v>
      </c>
      <c r="G79" s="22">
        <v>0</v>
      </c>
      <c r="H79" s="22">
        <v>0</v>
      </c>
      <c r="I79" s="22">
        <v>0</v>
      </c>
      <c r="J79" s="22">
        <v>0</v>
      </c>
      <c r="K79" s="24">
        <f>B79+C79+D79+E79+F79+G79+H79+I79+J79</f>
        <v>1</v>
      </c>
    </row>
    <row r="80" spans="1:11" x14ac:dyDescent="0.25">
      <c r="A80" s="8" t="s">
        <v>4</v>
      </c>
      <c r="B80" s="8">
        <f>SUM(B48:B79)</f>
        <v>21</v>
      </c>
      <c r="C80" s="8">
        <f>SUM(C48:C79)</f>
        <v>75</v>
      </c>
      <c r="D80" s="8">
        <f>SUM(D48:D79)</f>
        <v>18</v>
      </c>
      <c r="E80" s="8">
        <f>SUM(E48:E79)</f>
        <v>40</v>
      </c>
      <c r="F80" s="8">
        <f>SUM(F48:F79)</f>
        <v>58</v>
      </c>
      <c r="G80" s="8">
        <f>SUM(G48:G79)</f>
        <v>54</v>
      </c>
      <c r="H80" s="8">
        <f>SUM(H48:H79)</f>
        <v>37</v>
      </c>
      <c r="I80" s="8">
        <f>SUM(I48:I79)</f>
        <v>8</v>
      </c>
      <c r="J80" s="8">
        <f>SUM(J48:J79)</f>
        <v>35</v>
      </c>
      <c r="K80" s="8">
        <f>B80+C80+D80+E80+F80+G80+H80+I80+J80</f>
        <v>346</v>
      </c>
    </row>
    <row r="81" spans="1:1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25">
      <c r="A83" s="25" t="s">
        <v>57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138" ht="12" customHeight="1" x14ac:dyDescent="0.25"/>
  </sheetData>
  <mergeCells count="28">
    <mergeCell ref="A2:K2"/>
    <mergeCell ref="A16:K16"/>
    <mergeCell ref="A17:K17"/>
    <mergeCell ref="A18:K18"/>
    <mergeCell ref="A31:K31"/>
    <mergeCell ref="A30:K30"/>
    <mergeCell ref="A29:K29"/>
    <mergeCell ref="A19:A21"/>
    <mergeCell ref="B19:E19"/>
    <mergeCell ref="K19:K20"/>
    <mergeCell ref="A3:K3"/>
    <mergeCell ref="A4:K4"/>
    <mergeCell ref="A44:K44"/>
    <mergeCell ref="A43:K43"/>
    <mergeCell ref="A42:K42"/>
    <mergeCell ref="F5:J5"/>
    <mergeCell ref="F19:J19"/>
    <mergeCell ref="A32:A34"/>
    <mergeCell ref="K32:K33"/>
    <mergeCell ref="B32:E32"/>
    <mergeCell ref="A45:A47"/>
    <mergeCell ref="K45:K46"/>
    <mergeCell ref="B45:E45"/>
    <mergeCell ref="F45:J45"/>
    <mergeCell ref="G32:J32"/>
    <mergeCell ref="A5:A7"/>
    <mergeCell ref="B5:E5"/>
    <mergeCell ref="K5:K6"/>
  </mergeCells>
  <phoneticPr fontId="6" type="noConversion"/>
  <printOptions horizontalCentered="1"/>
  <pageMargins left="0.23622047244094491" right="0.23622047244094491" top="0.74803149606299213" bottom="1.1417322834645669" header="0.31496062992125984" footer="0.31496062992125984"/>
  <pageSetup paperSize="9" scale="72" orientation="landscape" horizontalDpi="360" verticalDpi="360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</vt:lpstr>
      <vt:lpstr>'ENERO-MARZO'!Área_de_impresión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2024-04-12T14:22:44Z</cp:lastPrinted>
  <dcterms:created xsi:type="dcterms:W3CDTF">2022-07-11T13:01:47Z</dcterms:created>
  <dcterms:modified xsi:type="dcterms:W3CDTF">2024-04-12T14:29:21Z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