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CCONTA\Desktop\04 ABRIL 2023 WEB\"/>
    </mc:Choice>
  </mc:AlternateContent>
  <xr:revisionPtr revIDLastSave="0" documentId="8_{3E3A34ED-801A-4FD1-B211-8C554F6402A5}" xr6:coauthVersionLast="47" xr6:coauthVersionMax="47" xr10:uidLastSave="{00000000-0000-0000-0000-000000000000}"/>
  <bookViews>
    <workbookView xWindow="-120" yWindow="-120" windowWidth="21840" windowHeight="13140" tabRatio="458" xr2:uid="{00000000-000D-0000-FFFF-FFFF00000000}"/>
  </bookViews>
  <sheets>
    <sheet name="Plantilla Ejecución Enero202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G11" i="3"/>
  <c r="G75" i="3" s="1"/>
  <c r="F11" i="3" l="1"/>
  <c r="D18" i="3"/>
  <c r="B36" i="3" l="1"/>
  <c r="B33" i="3"/>
  <c r="B32" i="3"/>
  <c r="B30" i="3"/>
  <c r="G17" i="3"/>
  <c r="H17" i="3"/>
  <c r="I17" i="3"/>
  <c r="I11" i="3" s="1"/>
  <c r="J17" i="3"/>
  <c r="J11" i="3" s="1"/>
  <c r="K17" i="3"/>
  <c r="L17" i="3"/>
  <c r="L11" i="3" s="1"/>
  <c r="M17" i="3"/>
  <c r="M11" i="3" s="1"/>
  <c r="N17" i="3"/>
  <c r="N11" i="3" s="1"/>
  <c r="O17" i="3"/>
  <c r="O11" i="3" s="1"/>
  <c r="P17" i="3"/>
  <c r="P11" i="3" s="1"/>
  <c r="F17" i="3"/>
  <c r="K11" i="3"/>
  <c r="G27" i="3"/>
  <c r="H27" i="3"/>
  <c r="I27" i="3"/>
  <c r="J27" i="3"/>
  <c r="K27" i="3"/>
  <c r="L27" i="3"/>
  <c r="M27" i="3"/>
  <c r="N27" i="3"/>
  <c r="O27" i="3"/>
  <c r="P27" i="3"/>
  <c r="D28" i="3"/>
  <c r="D16" i="3" l="1"/>
  <c r="D12" i="3"/>
  <c r="D13" i="3"/>
  <c r="B78" i="3"/>
  <c r="B84" i="3" l="1"/>
  <c r="B86" i="3" s="1"/>
  <c r="B81" i="3"/>
  <c r="B71" i="3"/>
  <c r="B68" i="3"/>
  <c r="B63" i="3"/>
  <c r="B53" i="3"/>
  <c r="B45" i="3"/>
  <c r="B27" i="3"/>
  <c r="B11" i="3"/>
  <c r="E27" i="3" l="1"/>
  <c r="F27" i="3"/>
  <c r="D36" i="3"/>
  <c r="D27" i="3"/>
  <c r="D23" i="3"/>
  <c r="D22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53" i="3" l="1"/>
  <c r="D25" i="3"/>
  <c r="B17" i="3" s="1"/>
  <c r="B75" i="3" s="1"/>
  <c r="B88" i="3" s="1"/>
  <c r="D20" i="3"/>
  <c r="D15" i="3"/>
  <c r="D14" i="3"/>
  <c r="D17" i="3" l="1"/>
  <c r="D11" i="3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88" i="3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<sst xmlns="http://schemas.openxmlformats.org/spreadsheetml/2006/main" count="116" uniqueCount="116">
  <si>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</si>
  <si>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</si>
  <si>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</si>
  <si>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</si>
  <si>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</si>
  <si>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</si>
  <si>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</si>
  <si>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</si>
  <si>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</si>
  <si>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</si>
  <si>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</si>
  <si>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</si>
  <si>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</si>
  <si>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</si>
  <si>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</si>
  <si>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</si>
  <si>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</si>
  <si>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</si>
  <si>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</si>
  <si>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</si>
  <si>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</si>
  <si>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</si>
  <si>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</si>
  <si>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</si>
  <si>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</si>
  <si>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</si>
  <si>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</si>
  <si>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</si>
  <si>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</si>
  <si>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</si>
  <si>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</si>
  <si>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</si>
  <si>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</si>
  <si>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</si>
  <si>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</si>
  <si>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</si>
  <si>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</si>
  <si>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</si>
  <si>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</si>
  <si>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</si>
  <si>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</si>
  <si>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</si>
  <si>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</si>
  <si>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</si>
  <si>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</si>
  <si>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</si>
  <si>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</si>
  <si>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</si>
  <si>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</si>
  <si>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</si>
  <si>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</si>
  <si>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</si>
  <si>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</si>
  <si>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</si>
  <si>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</si>
  <si>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</si>
  <si>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</si>
  <si>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</si>
  <si>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</si>
  <si>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</si>
  <si>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</si>
  <si>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</si>
  <si>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</si>
  <si>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</si>
  <si>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</si>
  <si>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</si>
  <si>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</si>
  <si>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</si>
  <si>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</si>
  <si>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</si>
  <si>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</si>
  <si>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</si>
  <si>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</si>
  <si>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</si>
  <si>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</si>
  <si>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</si>
  <si>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</si>
  <si>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</si>
  <si>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</si>
  <si>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</si>
  <si>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</si>
  <si>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</si>
  <si>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</si>
  <si>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</si>
  <si>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</si>
  <si>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</si>
  <si>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</si>
  <si>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</si>
  <si>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</si>
  <si>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</si>
  <si>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</si>
  <si>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</si>
  <si>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</si>
  <si>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</si>
  <si>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</si>
  <si>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</si>
  <si>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</si>
  <si>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</si>
  <si>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</si>
  <si>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</si>
  <si>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</si>
  <si>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</si>
  <si>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</si>
  <si>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</si>
  <si>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</si>
  <si>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</si>
  <si>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</si>
  <si>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</si>
  <si>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</si>
  <si>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</si>
  <si>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</si>
  <si>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</si>
  <si>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2023</t>
  </si>
  <si>
    <t>Fuente: Reportes SIGEF al 30 de Abril 2023</t>
  </si>
  <si>
    <t>Fecha de registro: hasta el 5 de Mayodel 2023</t>
  </si>
  <si>
    <t>Fecha de imputación: hasta el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</si>
</sst>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452907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78" zoomScaleNormal="100" workbookViewId="0">
      <selection activeCell="B56" sqref="B56"/>
    </sheetView>
  </sheetViews>
  <sheetFormatPr baseColWidth="10" defaultColWidth="9.140625" defaultRowHeight="15" x14ac:dyDescent="0.25"/>
  <cols>
    <col min="1" max="1" width="36.5703125" customWidth="1"/>
    <col min="2" max="2" width="16.85546875" customWidth="1"/>
    <col min="3" max="3" width="8" customWidth="1"/>
    <col min="4" max="4" width="14.85546875" customWidth="1"/>
    <col min="5" max="5" width="17.5703125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14.42578125" customWidth="1"/>
    <col min="15" max="15" width="13.85546875" customWidth="1"/>
    <col min="16" max="16" width="14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ht="18.75" customHeight="1" x14ac:dyDescent="0.25">
      <c r="A3" s="49" t="s">
        <v>106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 s="12"/>
    </row>
    <row r="4" spans="1:29" ht="18.75" customHeight="1" x14ac:dyDescent="0.25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2"/>
    </row>
    <row r="5" spans="1:29" ht="15.75" x14ac:dyDescent="0.25">
      <c r="A5" s="47" t="s">
        <v>112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12" t="s">
        <v>92</v>
      </c>
    </row>
    <row r="6" spans="1:29" ht="15.75" x14ac:dyDescent="0.2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91</v>
      </c>
    </row>
    <row r="7" spans="1:29" x14ac:dyDescent="0.2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2" t="s">
        <v>93</v>
      </c>
    </row>
    <row r="8" spans="1:29" x14ac:dyDescent="0.25">
      <c r="E8" s="42" t="s">
        <v>110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R8" s="12" t="s">
        <v>94</v>
      </c>
    </row>
    <row r="9" spans="1:29" ht="63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7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5">
        <f>+B12+B13+B14+B15+B16</f>
        <v>175148279</v>
      </c>
      <c r="C11" s="3"/>
      <c r="D11" s="14">
        <f>SUM(D12:D16)</f>
        <v>50495313.469999999</v>
      </c>
      <c r="E11" s="14">
        <f t="shared" ref="E11" si="1">SUM(E12:E16)</f>
        <v>12210900.299999999</v>
      </c>
      <c r="F11" s="14">
        <f>+F12+F13+F16</f>
        <v>12331095.6</v>
      </c>
      <c r="G11" s="14">
        <f>+G12+G13+G16</f>
        <v>13061626.720000001</v>
      </c>
      <c r="H11" s="14">
        <f>+H12+H13+H16</f>
        <v>12891690.85</v>
      </c>
      <c r="I11" s="20">
        <f t="shared" ref="I11:P11" si="2">SUM(I12:I20)</f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T11" s="16"/>
    </row>
    <row r="12" spans="1:29" x14ac:dyDescent="0.25">
      <c r="A12" s="6" t="s">
        <v>3</v>
      </c>
      <c r="B12" s="33">
        <v>124649820</v>
      </c>
      <c r="C12" s="6"/>
      <c r="D12" s="29">
        <f>SUM(E12:P12)</f>
        <v>37673538.200000003</v>
      </c>
      <c r="E12" s="18">
        <v>9057559.9499999993</v>
      </c>
      <c r="F12" s="18">
        <v>9179209.9499999993</v>
      </c>
      <c r="G12" s="18">
        <v>9805161.7100000009</v>
      </c>
      <c r="H12" s="18">
        <v>9631606.5899999999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29" x14ac:dyDescent="0.25">
      <c r="A13" s="6" t="s">
        <v>4</v>
      </c>
      <c r="B13" s="33">
        <v>33481274</v>
      </c>
      <c r="C13" s="6"/>
      <c r="D13" s="29">
        <f>SUM(E13:P13)</f>
        <v>7261421.3200000003</v>
      </c>
      <c r="E13" s="18">
        <v>1782805.33</v>
      </c>
      <c r="F13" s="18">
        <v>1762805.33</v>
      </c>
      <c r="G13" s="18">
        <v>1857905.33</v>
      </c>
      <c r="H13" s="18">
        <v>1857905.33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29" ht="30" x14ac:dyDescent="0.25">
      <c r="A14" s="6" t="s">
        <v>37</v>
      </c>
      <c r="B14" s="34">
        <v>0</v>
      </c>
      <c r="C14" s="6"/>
      <c r="D14" s="19">
        <f t="shared" ref="D14:D23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4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3">
        <v>17017185</v>
      </c>
      <c r="C16" s="6"/>
      <c r="D16" s="18">
        <f t="shared" si="3"/>
        <v>5560353.9499999993</v>
      </c>
      <c r="E16" s="18">
        <v>1370535.02</v>
      </c>
      <c r="F16" s="18">
        <v>1389080.32</v>
      </c>
      <c r="G16" s="18">
        <v>1398559.68</v>
      </c>
      <c r="H16" s="18">
        <v>1402178.93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7" x14ac:dyDescent="0.25">
      <c r="A17" s="3" t="s">
        <v>7</v>
      </c>
      <c r="B17" s="35">
        <f>+B18+B19+B20+B21+B23+B22+B24+B25+B26</f>
        <v>11967689</v>
      </c>
      <c r="C17" s="3"/>
      <c r="D17" s="14">
        <f>SUM(D18:D26)</f>
        <v>3516773.32</v>
      </c>
      <c r="E17" s="14">
        <f>SUM(E18:E26)</f>
        <v>96653.16</v>
      </c>
      <c r="F17" s="14">
        <f>SUM(F18:F26)</f>
        <v>1307869.71</v>
      </c>
      <c r="G17" s="14">
        <f t="shared" ref="G17:P17" si="4">SUM(G18:G26)</f>
        <v>957331.88</v>
      </c>
      <c r="H17" s="14">
        <f t="shared" si="4"/>
        <v>1154918.57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</row>
    <row r="18" spans="1:17" x14ac:dyDescent="0.25">
      <c r="A18" s="6" t="s">
        <v>8</v>
      </c>
      <c r="B18" s="26">
        <v>9278785</v>
      </c>
      <c r="C18" s="6"/>
      <c r="D18" s="18">
        <f t="shared" si="3"/>
        <v>2100447.96</v>
      </c>
      <c r="E18" s="18">
        <v>59653.16</v>
      </c>
      <c r="F18" s="18">
        <v>876517.01</v>
      </c>
      <c r="G18" s="18">
        <v>283535.57</v>
      </c>
      <c r="H18" s="18">
        <v>880742.22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7" ht="30" x14ac:dyDescent="0.25">
      <c r="A19" s="6" t="s">
        <v>9</v>
      </c>
      <c r="B19" s="18">
        <v>10000</v>
      </c>
      <c r="C19" s="6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30"/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0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0">
        <v>0</v>
      </c>
      <c r="M21" s="19">
        <v>0</v>
      </c>
      <c r="N21" s="19">
        <v>0</v>
      </c>
      <c r="O21" s="19">
        <v>0</v>
      </c>
      <c r="P21" s="18"/>
    </row>
    <row r="22" spans="1:17" x14ac:dyDescent="0.25">
      <c r="A22" s="6" t="s">
        <v>12</v>
      </c>
      <c r="B22" s="26">
        <v>732000</v>
      </c>
      <c r="C22" s="6"/>
      <c r="D22" s="18">
        <f t="shared" si="3"/>
        <v>262000</v>
      </c>
      <c r="E22" s="18">
        <v>22000</v>
      </c>
      <c r="F22" s="19">
        <v>0</v>
      </c>
      <c r="G22" s="18">
        <v>130000</v>
      </c>
      <c r="H22" s="18">
        <v>110000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7" x14ac:dyDescent="0.25">
      <c r="A23" s="6" t="s">
        <v>13</v>
      </c>
      <c r="B23" s="26">
        <v>1020620</v>
      </c>
      <c r="C23" s="6"/>
      <c r="D23" s="18">
        <f t="shared" si="3"/>
        <v>917325.36</v>
      </c>
      <c r="E23" s="19">
        <v>0</v>
      </c>
      <c r="F23" s="18">
        <v>298352.7</v>
      </c>
      <c r="G23" s="18">
        <v>469796.31</v>
      </c>
      <c r="H23" s="18">
        <v>149176.35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7" ht="60" x14ac:dyDescent="0.25">
      <c r="A24" s="6" t="s">
        <v>14</v>
      </c>
      <c r="B24" s="26">
        <v>462500</v>
      </c>
      <c r="C24" s="6"/>
      <c r="D24" s="18">
        <v>60000</v>
      </c>
      <c r="E24" s="18">
        <v>15000</v>
      </c>
      <c r="F24" s="18">
        <v>15000</v>
      </c>
      <c r="G24" s="18">
        <v>15000</v>
      </c>
      <c r="H24" s="18">
        <v>15000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ht="45" x14ac:dyDescent="0.25">
      <c r="A25" s="6" t="s">
        <v>15</v>
      </c>
      <c r="B25" s="18">
        <v>354000</v>
      </c>
      <c r="C25" s="6"/>
      <c r="D25" s="18">
        <f t="shared" ref="B25:D74" si="5">SUM(E25:P25)</f>
        <v>177000</v>
      </c>
      <c r="E25" s="19">
        <v>0</v>
      </c>
      <c r="F25" s="18">
        <v>118000</v>
      </c>
      <c r="G25" s="18">
        <v>59000</v>
      </c>
      <c r="H25" s="19">
        <v>0</v>
      </c>
      <c r="I25" s="19">
        <v>0</v>
      </c>
      <c r="J25" s="19">
        <v>0</v>
      </c>
      <c r="K25" s="19">
        <v>0</v>
      </c>
      <c r="L25" s="30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7" ht="30" x14ac:dyDescent="0.25">
      <c r="A26" s="6" t="s">
        <v>38</v>
      </c>
      <c r="B26" s="33">
        <v>109784</v>
      </c>
      <c r="C26" s="6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31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7" x14ac:dyDescent="0.25">
      <c r="A27" s="3" t="s">
        <v>16</v>
      </c>
      <c r="B27" s="35">
        <f>+B28+B29+B30+B31+B32+B33+B34+B35+B36</f>
        <v>4528564</v>
      </c>
      <c r="C27" s="3"/>
      <c r="D27" s="20">
        <f>SUM(D28:D36)</f>
        <v>1053000</v>
      </c>
      <c r="E27" s="20">
        <f>SUM(E28:E36)</f>
        <v>0</v>
      </c>
      <c r="F27" s="14">
        <f t="shared" ref="F27:P27" si="6">SUM(F28:F36)</f>
        <v>1053000</v>
      </c>
      <c r="G27" s="14">
        <f t="shared" si="6"/>
        <v>1053000</v>
      </c>
      <c r="H27" s="20">
        <f t="shared" si="6"/>
        <v>0</v>
      </c>
      <c r="I27" s="20">
        <f t="shared" si="6"/>
        <v>0</v>
      </c>
      <c r="J27" s="20">
        <f t="shared" si="6"/>
        <v>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3">
        <v>272432</v>
      </c>
      <c r="C28" s="6"/>
      <c r="D28" s="28">
        <f t="shared" si="5"/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19"/>
    </row>
    <row r="29" spans="1:17" x14ac:dyDescent="0.25">
      <c r="A29" s="6" t="s">
        <v>18</v>
      </c>
      <c r="B29" s="18">
        <v>44132</v>
      </c>
      <c r="C29" s="6"/>
      <c r="D29" s="28">
        <f t="shared" si="5"/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19">
        <f t="shared" si="5"/>
        <v>0</v>
      </c>
      <c r="C30" s="6"/>
      <c r="D30" s="28">
        <f t="shared" si="5"/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6">
        <v>0</v>
      </c>
      <c r="C31" s="6"/>
      <c r="D31" s="28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19">
        <f t="shared" si="5"/>
        <v>0</v>
      </c>
      <c r="C32" s="6"/>
      <c r="D32" s="28">
        <f t="shared" si="5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19">
        <f t="shared" si="5"/>
        <v>0</v>
      </c>
      <c r="C33" s="6"/>
      <c r="D33" s="28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0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3">
        <v>4212000</v>
      </c>
      <c r="C34" s="6"/>
      <c r="D34" s="28">
        <v>1053000</v>
      </c>
      <c r="E34" s="19">
        <v>0</v>
      </c>
      <c r="F34" s="18">
        <v>1053000</v>
      </c>
      <c r="G34" s="18">
        <v>1053000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/>
    </row>
    <row r="35" spans="1:17" ht="45" x14ac:dyDescent="0.25">
      <c r="A35" s="6" t="s">
        <v>39</v>
      </c>
      <c r="B35" s="36">
        <v>0</v>
      </c>
      <c r="C35" s="6"/>
      <c r="D35" s="28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0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19">
        <f t="shared" si="5"/>
        <v>0</v>
      </c>
      <c r="C36" s="6"/>
      <c r="D36" s="28">
        <f t="shared" si="5"/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/>
      <c r="L36" s="30"/>
      <c r="M36" s="19"/>
      <c r="N36" s="19"/>
      <c r="O36" s="18"/>
      <c r="P36" s="18"/>
      <c r="Q36" s="19"/>
    </row>
    <row r="37" spans="1:17" x14ac:dyDescent="0.25">
      <c r="A37" s="3" t="s">
        <v>25</v>
      </c>
      <c r="B37" s="37"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45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45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7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45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45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41">
        <f>+B54+B55+B56+B57+B58+B59+B60+B61+B62</f>
        <v>0</v>
      </c>
      <c r="C53" s="3"/>
      <c r="D53" s="14">
        <f>SUM(D54:D62)</f>
        <v>0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29">
        <v>0</v>
      </c>
      <c r="C54" s="6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/>
      <c r="Q54" s="19"/>
    </row>
    <row r="55" spans="1:17" ht="30" x14ac:dyDescent="0.25">
      <c r="A55" s="6" t="s">
        <v>30</v>
      </c>
      <c r="B55" s="19">
        <v>0</v>
      </c>
      <c r="C55" s="6"/>
      <c r="D55" s="18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/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45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7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7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45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7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8">
        <f>+B11+B17+B27+B37+B45+B63+B53+B68+B71</f>
        <v>191644532</v>
      </c>
      <c r="C75" s="8"/>
      <c r="D75" s="24">
        <f t="shared" ref="D75:P75" si="45">SUM(D11+D17+D27+D37+D45+D53+D63+D68+D71)</f>
        <v>55065086.789999999</v>
      </c>
      <c r="E75" s="24">
        <f>SUM(E11+E17+E27+E37+E45+E53+E63+E68+E71)</f>
        <v>12307553.459999999</v>
      </c>
      <c r="F75" s="24">
        <f t="shared" si="45"/>
        <v>14691965.309999999</v>
      </c>
      <c r="G75" s="24">
        <f>SUM(G11+G17+G27+G37+G45+G53+G63+G68+G71)</f>
        <v>15071958.600000001</v>
      </c>
      <c r="H75" s="24">
        <f t="shared" si="45"/>
        <v>14046609.42</v>
      </c>
      <c r="I75" s="24">
        <f t="shared" si="45"/>
        <v>0</v>
      </c>
      <c r="J75" s="24">
        <f t="shared" si="45"/>
        <v>0</v>
      </c>
      <c r="K75" s="24">
        <f t="shared" si="45"/>
        <v>0</v>
      </c>
      <c r="L75" s="24">
        <f t="shared" si="45"/>
        <v>0</v>
      </c>
      <c r="M75" s="24">
        <f t="shared" si="45"/>
        <v>0</v>
      </c>
      <c r="N75" s="24">
        <f t="shared" si="45"/>
        <v>0</v>
      </c>
      <c r="O75" s="24">
        <f t="shared" si="45"/>
        <v>0</v>
      </c>
      <c r="P75" s="24">
        <f t="shared" si="45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7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7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7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9">
        <f>+B84+B81+B78</f>
        <v>0</v>
      </c>
      <c r="C86" s="32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0">
        <f>+B86+B75</f>
        <v>191644532</v>
      </c>
      <c r="C88" s="9"/>
      <c r="D88" s="25">
        <f>+D75</f>
        <v>55065086.789999999</v>
      </c>
      <c r="E88" s="25">
        <f t="shared" ref="E88:P88" si="85">SUM(E75+E86)</f>
        <v>12307553.459999999</v>
      </c>
      <c r="F88" s="25">
        <f>SUM(F75+F86)</f>
        <v>14691965.309999999</v>
      </c>
      <c r="G88" s="25">
        <f t="shared" si="85"/>
        <v>15071958.600000001</v>
      </c>
      <c r="H88" s="25">
        <f t="shared" si="85"/>
        <v>14046609.42</v>
      </c>
      <c r="I88" s="25">
        <f t="shared" si="85"/>
        <v>0</v>
      </c>
      <c r="J88" s="25">
        <f t="shared" si="85"/>
        <v>0</v>
      </c>
      <c r="K88" s="25">
        <f t="shared" si="85"/>
        <v>0</v>
      </c>
      <c r="L88" s="25">
        <f t="shared" si="85"/>
        <v>0</v>
      </c>
      <c r="M88" s="25">
        <f t="shared" si="85"/>
        <v>0</v>
      </c>
      <c r="N88" s="25">
        <f t="shared" si="85"/>
        <v>0</v>
      </c>
      <c r="O88" s="25">
        <f t="shared" si="85"/>
        <v>0</v>
      </c>
      <c r="P88" s="25">
        <f t="shared" si="85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2"/>
      <c r="G98" s="22" t="s">
        <v>105</v>
      </c>
    </row>
    <row r="99" spans="1:7" x14ac:dyDescent="0.25">
      <c r="A99" s="21" t="s">
        <v>101</v>
      </c>
      <c r="B99" s="21"/>
      <c r="C99" s="21"/>
      <c r="D99" s="21"/>
      <c r="G99" s="21" t="s">
        <v>102</v>
      </c>
    </row>
    <row r="100" spans="1:7" x14ac:dyDescent="0.25">
      <c r="G100" s="21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Enero2023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2023-02-16T14:31:31Z</cp:lastPrinted>
  <dcterms:created xsi:type="dcterms:W3CDTF">2018-04-17T18:57:16Z</dcterms:created>
  <dcterms:modified xsi:type="dcterms:W3CDTF">2023-05-10T13:20:39Z</dcterms:modified>
</cp:coreProperties>
</file>