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lanificacion 3\Desktop\Planificación\IG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J29" i="1" l="1"/>
  <c r="J30" i="1"/>
  <c r="I30" i="1" l="1"/>
  <c r="I29" i="1"/>
  <c r="I25" i="1"/>
  <c r="C16" i="1"/>
  <c r="B15" i="1"/>
  <c r="C15" i="1" s="1"/>
  <c r="C14" i="1"/>
</calcChain>
</file>

<file path=xl/sharedStrings.xml><?xml version="1.0" encoding="utf-8"?>
<sst xmlns="http://schemas.openxmlformats.org/spreadsheetml/2006/main" count="68" uniqueCount="68">
  <si>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</si>
  <si>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</si>
  <si>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</si>
  <si>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</si>
  <si>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</si>
  <si>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</si>
  <si>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</si>
  <si>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</si>
  <si>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</si>
  <si>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</si>
  <si>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</si>
  <si>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</si>
  <si>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</si>
  <si>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</si>
  <si>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</si>
  <si>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</si>
  <si>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</si>
  <si>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</si>
  <si>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</si>
  <si>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</si>
  <si>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</si>
  <si>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</si>
  <si>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</si>
  <si>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</si>
  <si>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</si>
  <si>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</si>
  <si>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</si>
  <si>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</si>
  <si>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</si>
  <si>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</si>
  <si>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</si>
  <si>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</si>
  <si>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</si>
  <si>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</si>
  <si>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</si>
  <si>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</si>
  <si>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</si>
  <si>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</si>
  <si>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</si>
  <si>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[Narrativa que responde a la pregunta ¿en qué consiste el programa?]</t>
  </si>
  <si>
    <t>[Mencionar a quién población o institución va dirigido el programa? Y cuáles son sus características?]</t>
  </si>
  <si>
    <t>[Mencionar el resultado asociado establecido en el Presupuesto General del Estado y el valor alcanzado al final del periodo]</t>
  </si>
  <si>
    <t>Física
(A)</t>
  </si>
  <si>
    <t>Financiera
(B)</t>
  </si>
  <si>
    <t>[De haber un desvío de lo ejecutado sobre lo programado mayor a un 5%, explicar las causas que dieron origen.]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</si>
  <si>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</si>
  <si>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</si>
  <si>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</si>
  <si>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</si>
  <si>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</si>
  <si>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</si>
  <si>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</si>
  <si>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</si>
  <si>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</si>
  <si>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</si>
  <si>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</si>
  <si>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</si>
  <si>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0201 PRESIDENCIA DE LA REPUBLICA</t>
  </si>
  <si>
    <t>01 MINISTERIO ADMINISTRATIVO DE LA PRESIDENCIA</t>
  </si>
  <si>
    <t>0012 CONSEJO NACIONAL DE DROGAS</t>
  </si>
  <si>
    <t>Auxiliar al Primer mandatario de la Nación en el logro de los objetivos definidos en la Estrategia Nacional de Desarrollo y el Plan de Gobierno, mediante la ejecución de acciones y proyectos priorizados por el Presidente y la coordinación con los distintos estamentos del Estado, para la implementación de las Políticas Públicas con transparencia, eficacia y eficiencia, como fundamento del Estado Social y Democrático de Derecho</t>
  </si>
  <si>
    <t>Ser un Ministerio con una gestión eficiente, eficaz, moderna, y transparente; en capacidad de coordinar y articular las acciones de las distintas entidades públicas para el cumplimiento de las metas, planes y compromisos del Presidente de la República y el Gobierno Central</t>
  </si>
  <si>
    <t>15 GESTIÓN INTEGRADA DEL CONTROL DE DROGAS Y ADMINISTRACIÓN DE BIENES INCAUTADOS</t>
  </si>
  <si>
    <t>POBLACIÓN PARTICIPA EN INTERVENCIONES DE PREVENCIÓN Y DISMINUCIÓN DEL CONSUMO DE DROGAS</t>
  </si>
  <si>
    <t>6469 POBLACIÓN PARTICIPA EN INTERVENCIONES DE PREVENCIÓN Y DISMINUCIÓN DEL CONSUMO DE DROGAS</t>
  </si>
  <si>
    <t>PREVENCIÓN DEL USO INDEBIDO DE DROGAS</t>
  </si>
  <si>
    <t>CANTIDAD DE PERSONAS INTERVENIDAS/SENSIBILIZADAS</t>
  </si>
  <si>
    <t>Para este trimestre la unidad ejecutra se propuso alcanzar de forma fisica 5,000 personas intervenidas y sensibilizadas, como resultado pudimos intervenir y sensibilizar un total de 5,328 personas, logrando superar lo planificado. Para lograr este resultado ejecutamos un total de RD$47,318,669.89, lo que supone un aumento del 28% de lo presupuestado.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</si>
</sst>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3" zoomScale="115" zoomScaleNormal="115" workbookViewId="0">
      <selection activeCell="B19" sqref="B19:J19"/>
    </sheetView>
  </sheetViews>
  <sheetFormatPr defaultColWidth="11.42578125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26"/>
      <c r="B1" s="76" t="s">
        <v>56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7"/>
      <c r="B2" s="79" t="s">
        <v>0</v>
      </c>
      <c r="C2" s="80"/>
      <c r="D2" s="79" t="s">
        <v>1</v>
      </c>
      <c r="E2" s="81"/>
      <c r="F2" s="81"/>
      <c r="G2" s="80"/>
      <c r="H2" s="82"/>
      <c r="I2" s="2" t="s">
        <v>2</v>
      </c>
      <c r="J2" s="3" t="s">
        <v>3</v>
      </c>
      <c r="K2" s="1"/>
    </row>
    <row r="3" spans="1:11" ht="21.75" thickBot="1" x14ac:dyDescent="0.3">
      <c r="A3" s="28"/>
      <c r="B3" s="83" t="s">
        <v>4</v>
      </c>
      <c r="C3" s="84"/>
      <c r="D3" s="83"/>
      <c r="E3" s="84"/>
      <c r="F3" s="84"/>
      <c r="G3" s="84"/>
      <c r="H3" s="85"/>
      <c r="I3" s="32"/>
      <c r="J3" s="33"/>
      <c r="K3" s="1"/>
    </row>
    <row r="4" spans="1:11" x14ac:dyDescent="0.25">
      <c r="A4" s="86"/>
      <c r="B4" s="87"/>
      <c r="C4" s="87"/>
      <c r="D4" s="88"/>
      <c r="E4" s="88"/>
      <c r="F4" s="88"/>
      <c r="G4" s="88"/>
      <c r="H4" s="88"/>
      <c r="I4" s="87"/>
      <c r="J4" s="89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4" t="s">
        <v>7</v>
      </c>
      <c r="B8" s="44" t="s">
        <v>57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9" t="s">
        <v>36</v>
      </c>
      <c r="B9" s="44" t="s">
        <v>58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9" t="s">
        <v>37</v>
      </c>
      <c r="B10" s="44" t="s">
        <v>59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31.5" customHeight="1" x14ac:dyDescent="0.25">
      <c r="A11" s="4" t="s">
        <v>8</v>
      </c>
      <c r="B11" s="90" t="s">
        <v>60</v>
      </c>
      <c r="C11" s="90"/>
      <c r="D11" s="90"/>
      <c r="E11" s="90"/>
      <c r="F11" s="90"/>
      <c r="G11" s="90"/>
      <c r="H11" s="90"/>
      <c r="I11" s="90"/>
      <c r="J11" s="91"/>
    </row>
    <row r="12" spans="1:11" ht="23.25" customHeight="1" x14ac:dyDescent="0.25">
      <c r="A12" s="4" t="s">
        <v>9</v>
      </c>
      <c r="B12" s="90" t="s">
        <v>61</v>
      </c>
      <c r="C12" s="90"/>
      <c r="D12" s="90"/>
      <c r="E12" s="90"/>
      <c r="F12" s="90"/>
      <c r="G12" s="90"/>
      <c r="H12" s="90"/>
      <c r="I12" s="90"/>
      <c r="J12" s="91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4" t="s">
        <v>11</v>
      </c>
      <c r="B14" s="30">
        <f>_xlfn.NUMBERVALUE(LEFT($B$16,1))</f>
        <v>0</v>
      </c>
      <c r="C14" s="72" t="str">
        <f>IFERROR(VLOOKUP(B14,'[1]Validacion datos'!A2:B5,2,FALSE),"")</f>
        <v/>
      </c>
      <c r="D14" s="72"/>
      <c r="E14" s="72"/>
      <c r="F14" s="72"/>
      <c r="G14" s="72"/>
      <c r="H14" s="72"/>
      <c r="I14" s="72"/>
      <c r="J14" s="72"/>
    </row>
    <row r="15" spans="1:11" ht="26.25" customHeight="1" x14ac:dyDescent="0.25">
      <c r="A15" s="4" t="s">
        <v>12</v>
      </c>
      <c r="B15" s="7">
        <f>_xlfn.NUMBERVALUE(LEFT(B16,3))</f>
        <v>0</v>
      </c>
      <c r="C15" s="72" t="str">
        <f>IFERROR(VLOOKUP(B15,'[1]Validacion datos'!A8:B26,2,FALSE),"")</f>
        <v/>
      </c>
      <c r="D15" s="72"/>
      <c r="E15" s="72"/>
      <c r="F15" s="72"/>
      <c r="G15" s="72"/>
      <c r="H15" s="72"/>
      <c r="I15" s="72"/>
      <c r="J15" s="72"/>
    </row>
    <row r="16" spans="1:11" x14ac:dyDescent="0.25">
      <c r="A16" s="4" t="s">
        <v>13</v>
      </c>
      <c r="B16" s="8"/>
      <c r="C16" s="71" t="str">
        <f>IFERROR(VLOOKUP(B16,'[1]Validacion datos'!D8:E64,2,FALSE),"")</f>
        <v/>
      </c>
      <c r="D16" s="71"/>
      <c r="E16" s="71"/>
      <c r="F16" s="71"/>
      <c r="G16" s="71"/>
      <c r="H16" s="71"/>
      <c r="I16" s="71"/>
      <c r="J16" s="71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4" t="s">
        <v>15</v>
      </c>
      <c r="B18" s="52" t="s">
        <v>62</v>
      </c>
      <c r="C18" s="52"/>
      <c r="D18" s="52"/>
      <c r="E18" s="52"/>
      <c r="F18" s="52"/>
      <c r="G18" s="52"/>
      <c r="H18" s="52"/>
      <c r="I18" s="52"/>
      <c r="J18" s="53"/>
    </row>
    <row r="19" spans="1:11" ht="33" customHeight="1" x14ac:dyDescent="0.25">
      <c r="A19" s="9" t="s">
        <v>16</v>
      </c>
      <c r="B19" s="47" t="s">
        <v>39</v>
      </c>
      <c r="C19" s="47"/>
      <c r="D19" s="47"/>
      <c r="E19" s="47"/>
      <c r="F19" s="47"/>
      <c r="G19" s="47"/>
      <c r="H19" s="47"/>
      <c r="I19" s="47"/>
      <c r="J19" s="48"/>
    </row>
    <row r="20" spans="1:11" ht="34.5" customHeight="1" x14ac:dyDescent="0.25">
      <c r="A20" s="9" t="s">
        <v>17</v>
      </c>
      <c r="B20" s="47" t="s">
        <v>40</v>
      </c>
      <c r="C20" s="47"/>
      <c r="D20" s="47"/>
      <c r="E20" s="47"/>
      <c r="F20" s="47"/>
      <c r="G20" s="47"/>
      <c r="H20" s="47"/>
      <c r="I20" s="47"/>
      <c r="J20" s="48"/>
    </row>
    <row r="21" spans="1:11" ht="35.25" customHeight="1" x14ac:dyDescent="0.25">
      <c r="A21" s="9" t="s">
        <v>38</v>
      </c>
      <c r="B21" s="47" t="s">
        <v>41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56">
        <v>172543147</v>
      </c>
      <c r="B25" s="57"/>
      <c r="C25" s="63">
        <v>178341119</v>
      </c>
      <c r="D25" s="64"/>
      <c r="E25" s="65"/>
      <c r="F25" s="63">
        <v>119786410.78</v>
      </c>
      <c r="G25" s="64"/>
      <c r="H25" s="65"/>
      <c r="I25" s="58">
        <f>IF(G25&gt;0,G25/C25,0)</f>
        <v>0</v>
      </c>
      <c r="J25" s="59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5"/>
      <c r="B27"/>
      <c r="C27" s="60" t="s">
        <v>55</v>
      </c>
      <c r="D27" s="61"/>
      <c r="E27" s="60" t="s">
        <v>53</v>
      </c>
      <c r="F27" s="61"/>
      <c r="G27" s="60" t="s">
        <v>54</v>
      </c>
      <c r="H27" s="60"/>
      <c r="I27" s="60" t="s">
        <v>25</v>
      </c>
      <c r="J27" s="62"/>
    </row>
    <row r="28" spans="1:11" ht="38.25" x14ac:dyDescent="0.25">
      <c r="A28" s="10" t="s">
        <v>26</v>
      </c>
      <c r="B28" s="11" t="s">
        <v>27</v>
      </c>
      <c r="C28" s="11" t="s">
        <v>42</v>
      </c>
      <c r="D28" s="11" t="s">
        <v>43</v>
      </c>
      <c r="E28" s="11" t="s">
        <v>47</v>
      </c>
      <c r="F28" s="11" t="s">
        <v>48</v>
      </c>
      <c r="G28" s="11" t="s">
        <v>49</v>
      </c>
      <c r="H28" s="11" t="s">
        <v>50</v>
      </c>
      <c r="I28" s="11" t="s">
        <v>51</v>
      </c>
      <c r="J28" s="12" t="s">
        <v>52</v>
      </c>
    </row>
    <row r="29" spans="1:11" ht="60" x14ac:dyDescent="0.25">
      <c r="A29" s="13" t="s">
        <v>63</v>
      </c>
      <c r="B29" s="14" t="s">
        <v>66</v>
      </c>
      <c r="C29" s="15">
        <v>15800</v>
      </c>
      <c r="D29" s="16">
        <v>107390855</v>
      </c>
      <c r="E29" s="16">
        <v>5000</v>
      </c>
      <c r="F29" s="16">
        <v>33984447.780000001</v>
      </c>
      <c r="G29" s="17">
        <v>5328</v>
      </c>
      <c r="H29" s="16">
        <v>47318669.890000001</v>
      </c>
      <c r="I29" s="18">
        <f>IF(G29&gt;0,G29/C29,0)</f>
        <v>0.3372151898734177</v>
      </c>
      <c r="J29" s="19">
        <f>IF(H29&gt;0,H29/D29,0)</f>
        <v>0.44062103695887328</v>
      </c>
    </row>
    <row r="30" spans="1:11" x14ac:dyDescent="0.25">
      <c r="A30" s="20"/>
      <c r="B30" s="21"/>
      <c r="C30" s="22"/>
      <c r="D30" s="23"/>
      <c r="E30" s="23"/>
      <c r="F30" s="23"/>
      <c r="G30" s="24"/>
      <c r="H30" s="23"/>
      <c r="I30" s="18">
        <f>IF(G30&gt;0,G30/C30,0)</f>
        <v>0</v>
      </c>
      <c r="J30" s="19">
        <f>IF(H30&gt;0,H30/D30,0)</f>
        <v>0</v>
      </c>
    </row>
    <row r="31" spans="1:11" ht="15.75" x14ac:dyDescent="0.25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1" x14ac:dyDescent="0.25">
      <c r="A33" s="25" t="s">
        <v>30</v>
      </c>
      <c r="B33" s="52" t="s">
        <v>64</v>
      </c>
      <c r="C33" s="52"/>
      <c r="D33" s="52"/>
      <c r="E33" s="52"/>
      <c r="F33" s="52"/>
      <c r="G33" s="52"/>
      <c r="H33" s="52"/>
      <c r="I33" s="52"/>
      <c r="J33" s="53"/>
    </row>
    <row r="34" spans="1:11" ht="30" x14ac:dyDescent="0.25">
      <c r="A34" s="25" t="s">
        <v>31</v>
      </c>
      <c r="B34" s="52" t="s">
        <v>65</v>
      </c>
      <c r="C34" s="52"/>
      <c r="D34" s="52"/>
      <c r="E34" s="52"/>
      <c r="F34" s="52"/>
      <c r="G34" s="52"/>
      <c r="H34" s="52"/>
      <c r="I34" s="52"/>
      <c r="J34" s="53"/>
    </row>
    <row r="35" spans="1:11" ht="85.5" customHeight="1" x14ac:dyDescent="0.25">
      <c r="A35" s="25" t="s">
        <v>32</v>
      </c>
      <c r="B35" s="54" t="s">
        <v>67</v>
      </c>
      <c r="C35" s="54"/>
      <c r="D35" s="54"/>
      <c r="E35" s="54"/>
      <c r="F35" s="54"/>
      <c r="G35" s="54"/>
      <c r="H35" s="54"/>
      <c r="I35" s="54"/>
      <c r="J35" s="55"/>
    </row>
    <row r="36" spans="1:11" ht="30" x14ac:dyDescent="0.25">
      <c r="A36" s="25" t="s">
        <v>33</v>
      </c>
      <c r="B36" s="54" t="s">
        <v>44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4" t="s">
        <v>34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5.75" x14ac:dyDescent="0.25">
      <c r="A38" s="37" t="s">
        <v>35</v>
      </c>
      <c r="B38" s="38"/>
      <c r="C38" s="38"/>
      <c r="D38" s="38"/>
      <c r="E38" s="38"/>
      <c r="F38" s="38"/>
      <c r="G38" s="38"/>
      <c r="H38" s="38"/>
      <c r="I38" s="38"/>
      <c r="J38" s="39"/>
      <c r="K38" s="1"/>
    </row>
    <row r="39" spans="1:11" ht="27.75" customHeight="1" x14ac:dyDescent="0.25">
      <c r="A39" s="40" t="s">
        <v>45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1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43" t="s">
        <v>46</v>
      </c>
      <c r="B41" s="43"/>
      <c r="C41" s="43"/>
      <c r="D41" s="43"/>
      <c r="E41" s="43"/>
      <c r="F41" s="43"/>
      <c r="G41" s="43"/>
      <c r="H41" s="43"/>
      <c r="I41" s="43"/>
      <c r="J41" s="43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5" orientation="portrait" r:id="rId1"/>
  <ignoredErrors>
    <ignoredError sqref="I30:J30 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Planificacion 3</cp:lastModifiedBy>
  <cp:lastPrinted>2021-10-08T19:17:13Z</cp:lastPrinted>
  <dcterms:created xsi:type="dcterms:W3CDTF">2021-03-22T15:50:10Z</dcterms:created>
  <dcterms:modified xsi:type="dcterms:W3CDTF">2021-10-11T16:04:29Z</dcterms:modified>
</cp:coreProperties>
</file>