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Plantilla Ejecución " sheetId="3" r:id="rId1"/>
  </sheets>
  <definedNames>
    <definedName name="_xlnm.Print_Area" localSheetId="0">'Plantilla Ejecución '!$A$1:$P$102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3" l="1"/>
  <c r="B84" i="3" l="1"/>
  <c r="B86" i="3" s="1"/>
  <c r="B81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<sst xmlns="http://schemas.openxmlformats.org/spreadsheetml/2006/main" count="116" uniqueCount="116">
  <si>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</si>
  <si>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</si>
  <si>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</si>
  <si>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</si>
  <si>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</si>
  <si>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</si>
  <si>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</si>
  <si>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</si>
  <si>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</si>
  <si>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</si>
  <si>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</si>
  <si>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</si>
  <si>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</si>
  <si>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</si>
  <si>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</si>
  <si>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</si>
  <si>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</si>
  <si>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</si>
  <si>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</si>
  <si>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</si>
  <si>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</si>
  <si>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</si>
  <si>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</si>
  <si>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</si>
  <si>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</si>
  <si>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</si>
  <si>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</si>
  <si>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</si>
  <si>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</si>
  <si>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</si>
  <si>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</si>
  <si>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</si>
  <si>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</si>
  <si>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</si>
  <si>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</si>
  <si>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</si>
  <si>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</si>
  <si>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</si>
  <si>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</si>
  <si>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</si>
  <si>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</si>
  <si>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</si>
  <si>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</si>
  <si>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</si>
  <si>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</si>
  <si>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</si>
  <si>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</si>
  <si>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</si>
  <si>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</si>
  <si>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</si>
  <si>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</si>
  <si>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</si>
  <si>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</si>
  <si>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</si>
  <si>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</si>
  <si>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</si>
  <si>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</si>
  <si>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</si>
  <si>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</si>
  <si>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</si>
  <si>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</si>
  <si>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</si>
  <si>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</si>
  <si>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</si>
  <si>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</si>
  <si>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</si>
  <si>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</si>
  <si>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</si>
  <si>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</si>
  <si>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</si>
  <si>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</si>
  <si>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</si>
  <si>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</si>
  <si>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</si>
  <si>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</si>
  <si>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</si>
  <si>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</si>
  <si>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</si>
  <si>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</si>
  <si>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</si>
  <si>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</si>
  <si>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</si>
  <si>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</si>
  <si>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</si>
  <si>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</si>
  <si>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</si>
  <si>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</si>
  <si>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</si>
  <si>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</si>
  <si>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</si>
  <si>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</si>
  <si>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</si>
  <si>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</si>
  <si>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</si>
  <si>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</si>
  <si>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</si>
  <si>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</si>
  <si>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</si>
  <si>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</si>
  <si>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</si>
  <si>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</si>
  <si>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</si>
  <si>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</si>
  <si>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</si>
  <si>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</si>
  <si>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</si>
  <si>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</si>
  <si>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</si>
  <si>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</si>
  <si>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</si>
  <si>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</si>
  <si>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</si>
  <si>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</si>
  <si>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30 de Junio 2022</t>
  </si>
  <si>
    <t>Fecha de imputación: hasta el 30 de Junio  2022</t>
  </si>
  <si>
    <t>Fecha de registro: hasta el 06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</si>
</sst>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.000000000"/>
    <numFmt numFmtId="167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164" fontId="1" fillId="2" borderId="2" xfId="1" applyFont="1" applyFill="1" applyBorder="1" applyAlignment="1">
      <alignment horizontal="right" vertical="center" wrapText="1"/>
    </xf>
    <xf numFmtId="164" fontId="1" fillId="3" borderId="2" xfId="1" applyFont="1" applyFill="1" applyBorder="1" applyAlignment="1">
      <alignment horizontal="right" vertical="center" wrapText="1"/>
    </xf>
    <xf numFmtId="164" fontId="0" fillId="0" borderId="0" xfId="1" applyFont="1" applyAlignment="1">
      <alignment horizontal="right" vertical="center" wrapText="1"/>
    </xf>
    <xf numFmtId="166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164" fontId="0" fillId="4" borderId="0" xfId="1" applyFont="1" applyFill="1" applyAlignment="1">
      <alignment vertical="center" wrapText="1"/>
    </xf>
    <xf numFmtId="167" fontId="0" fillId="0" borderId="0" xfId="1" applyNumberFormat="1" applyFont="1" applyAlignment="1">
      <alignment vertical="center" wrapText="1"/>
    </xf>
    <xf numFmtId="167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614832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showGridLines="0" tabSelected="1" topLeftCell="A79" zoomScaleNormal="100" workbookViewId="0">
      <selection sqref="A1:P102"/>
    </sheetView>
  </sheetViews>
  <sheetFormatPr baseColWidth="10" defaultColWidth="9.140625" defaultRowHeight="15" x14ac:dyDescent="0.25"/>
  <cols>
    <col min="1" max="1" width="40" customWidth="1"/>
    <col min="2" max="2" width="16.5703125" bestFit="1" customWidth="1"/>
    <col min="3" max="3" width="12.425781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4" customWidth="1"/>
    <col min="10" max="10" width="14.7109375" customWidth="1"/>
    <col min="11" max="11" width="8.5703125" customWidth="1"/>
    <col min="12" max="12" width="7.5703125" customWidth="1"/>
    <col min="13" max="13" width="11.42578125" customWidth="1"/>
    <col min="14" max="14" width="10.85546875" customWidth="1"/>
    <col min="15" max="15" width="11.42578125" customWidth="1"/>
    <col min="16" max="16" width="11.2851562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7" t="s">
        <v>97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7"/>
    </row>
    <row r="2" spans="1:29" ht="18.75" x14ac:dyDescent="0.2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R2" s="12"/>
    </row>
    <row r="3" spans="1:29" ht="18.75" customHeight="1" x14ac:dyDescent="0.25">
      <c r="A3" s="51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12"/>
    </row>
    <row r="4" spans="1:29" ht="18.75" customHeight="1" x14ac:dyDescent="0.25">
      <c r="A4" s="52" t="s">
        <v>107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12"/>
    </row>
    <row r="5" spans="1:29" ht="15.75" x14ac:dyDescent="0.25">
      <c r="A5" s="49" t="s">
        <v>112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12" t="s">
        <v>92</v>
      </c>
    </row>
    <row r="6" spans="1:29" ht="15.75" x14ac:dyDescent="0.25">
      <c r="A6" s="49" t="s">
        <v>95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R6" s="12" t="s">
        <v>91</v>
      </c>
    </row>
    <row r="7" spans="1:29" x14ac:dyDescent="0.25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R7" s="12" t="s">
        <v>93</v>
      </c>
    </row>
    <row r="8" spans="1:29" x14ac:dyDescent="0.25">
      <c r="E8" s="44" t="s">
        <v>110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R8" s="12" t="s">
        <v>94</v>
      </c>
    </row>
    <row r="9" spans="1:29" ht="31.5" x14ac:dyDescent="0.25">
      <c r="A9" s="10" t="s">
        <v>0</v>
      </c>
      <c r="B9" s="43" t="s">
        <v>108</v>
      </c>
      <c r="C9" s="43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9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7">
        <f>+B12+B13+B14+B15+B16</f>
        <v>166248236</v>
      </c>
      <c r="C11" s="3"/>
      <c r="D11" s="14">
        <f>SUM(D12:D16)</f>
        <v>78146012.209999993</v>
      </c>
      <c r="E11" s="14">
        <f t="shared" ref="E11:F11" si="1">SUM(E12:E16)</f>
        <v>12066763.189999999</v>
      </c>
      <c r="F11" s="14">
        <f t="shared" si="1"/>
        <v>12769712.169999998</v>
      </c>
      <c r="G11" s="14">
        <f t="shared" ref="G11:P11" si="2">SUM(G12:G16)</f>
        <v>13966797.07</v>
      </c>
      <c r="H11" s="14">
        <f t="shared" si="2"/>
        <v>12509173.870000001</v>
      </c>
      <c r="I11" s="14">
        <f t="shared" si="2"/>
        <v>12392463.629999999</v>
      </c>
      <c r="J11" s="14">
        <f>SUM(J12:J16)</f>
        <v>14441102.279999999</v>
      </c>
      <c r="K11" s="20">
        <f>SUM(K12:K16)</f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T11" s="16"/>
    </row>
    <row r="12" spans="1:29" x14ac:dyDescent="0.25">
      <c r="A12" s="6" t="s">
        <v>3</v>
      </c>
      <c r="B12" s="35">
        <v>124592504</v>
      </c>
      <c r="C12" s="6"/>
      <c r="D12" s="31">
        <f>SUM(E12:P12)</f>
        <v>56897948.25</v>
      </c>
      <c r="E12" s="18">
        <v>8912549.9499999993</v>
      </c>
      <c r="F12" s="18">
        <v>9422578.2899999991</v>
      </c>
      <c r="G12" s="18">
        <v>10694020.619999999</v>
      </c>
      <c r="H12" s="18">
        <v>9287360.1600000001</v>
      </c>
      <c r="I12" s="18">
        <v>9182794.9499999993</v>
      </c>
      <c r="J12" s="18">
        <v>9398644.2799999993</v>
      </c>
      <c r="K12" s="19">
        <v>0</v>
      </c>
      <c r="L12" s="32">
        <v>0</v>
      </c>
      <c r="M12" s="32">
        <v>0</v>
      </c>
      <c r="N12" s="19">
        <v>0</v>
      </c>
      <c r="O12" s="19">
        <v>0</v>
      </c>
      <c r="P12" s="19">
        <v>0</v>
      </c>
    </row>
    <row r="13" spans="1:29" x14ac:dyDescent="0.25">
      <c r="A13" s="6" t="s">
        <v>4</v>
      </c>
      <c r="B13" s="35">
        <v>24724335</v>
      </c>
      <c r="C13" s="6"/>
      <c r="D13" s="31">
        <f>SUM(E13:P13)</f>
        <v>12898244.32</v>
      </c>
      <c r="E13" s="18">
        <v>1805600</v>
      </c>
      <c r="F13" s="18">
        <v>1920600</v>
      </c>
      <c r="G13" s="18">
        <v>1874455.33</v>
      </c>
      <c r="H13" s="18">
        <v>1819955.33</v>
      </c>
      <c r="I13" s="18">
        <v>1819955.33</v>
      </c>
      <c r="J13" s="18">
        <v>3657678.33</v>
      </c>
      <c r="K13" s="19">
        <v>0</v>
      </c>
      <c r="L13" s="32">
        <v>0</v>
      </c>
      <c r="M13" s="32">
        <v>0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37</v>
      </c>
      <c r="B14" s="36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6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5">
        <v>16931397</v>
      </c>
      <c r="C16" s="6"/>
      <c r="D16" s="18">
        <f t="shared" si="3"/>
        <v>8349819.6400000006</v>
      </c>
      <c r="E16" s="18">
        <v>1348613.24</v>
      </c>
      <c r="F16" s="18">
        <v>1426533.88</v>
      </c>
      <c r="G16" s="18">
        <v>1398321.12</v>
      </c>
      <c r="H16" s="18">
        <v>1401858.38</v>
      </c>
      <c r="I16" s="18">
        <v>1389713.35</v>
      </c>
      <c r="J16" s="18">
        <v>1384779.67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7" x14ac:dyDescent="0.25">
      <c r="A17" s="3" t="s">
        <v>7</v>
      </c>
      <c r="B17" s="37">
        <f>+B18+B19+B20+B21+B23+B22+B24+B25+B26</f>
        <v>10440412</v>
      </c>
      <c r="C17" s="3"/>
      <c r="D17" s="14">
        <f>SUM(D18:D26)</f>
        <v>4588778.7499999991</v>
      </c>
      <c r="E17" s="14">
        <f>SUM(E18:E26)</f>
        <v>505582.41</v>
      </c>
      <c r="F17" s="14">
        <f t="shared" ref="F17:P17" si="4">SUM(F18:F26)</f>
        <v>991968.53</v>
      </c>
      <c r="G17" s="14">
        <f t="shared" si="4"/>
        <v>762214.48</v>
      </c>
      <c r="H17" s="14">
        <f t="shared" si="4"/>
        <v>896561.27</v>
      </c>
      <c r="I17" s="14">
        <f t="shared" si="4"/>
        <v>694686.86</v>
      </c>
      <c r="J17" s="14">
        <f t="shared" si="4"/>
        <v>737765.2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</row>
    <row r="18" spans="1:17" x14ac:dyDescent="0.25">
      <c r="A18" s="6" t="s">
        <v>8</v>
      </c>
      <c r="B18" s="28">
        <v>8678412</v>
      </c>
      <c r="C18" s="6"/>
      <c r="D18" s="18">
        <f t="shared" si="3"/>
        <v>3611834.8199999994</v>
      </c>
      <c r="E18" s="18">
        <v>490582.41</v>
      </c>
      <c r="F18" s="18">
        <v>570496.56999999995</v>
      </c>
      <c r="G18" s="18">
        <v>601728.5</v>
      </c>
      <c r="H18" s="18">
        <v>617075.28</v>
      </c>
      <c r="I18" s="18">
        <v>631186.86</v>
      </c>
      <c r="J18" s="18">
        <v>700765.2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19">
        <v>0</v>
      </c>
    </row>
    <row r="19" spans="1:17" ht="30" x14ac:dyDescent="0.25">
      <c r="A19" s="6" t="s">
        <v>9</v>
      </c>
      <c r="B19" s="19">
        <v>0</v>
      </c>
      <c r="C19" s="6"/>
      <c r="D19" s="19">
        <f t="shared" si="3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32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2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2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732000</v>
      </c>
      <c r="C22" s="6"/>
      <c r="D22" s="18">
        <f t="shared" si="3"/>
        <v>305000</v>
      </c>
      <c r="E22" s="19">
        <v>0</v>
      </c>
      <c r="F22" s="18">
        <v>115500</v>
      </c>
      <c r="G22" s="18">
        <v>0</v>
      </c>
      <c r="H22" s="18">
        <v>119000</v>
      </c>
      <c r="I22" s="18">
        <v>48500</v>
      </c>
      <c r="J22" s="18">
        <v>22000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19">
        <v>0</v>
      </c>
    </row>
    <row r="23" spans="1:17" x14ac:dyDescent="0.25">
      <c r="A23" s="6" t="s">
        <v>13</v>
      </c>
      <c r="B23" s="28">
        <v>741000</v>
      </c>
      <c r="C23" s="6"/>
      <c r="D23" s="18">
        <f t="shared" si="3"/>
        <v>581943.93000000005</v>
      </c>
      <c r="E23" s="19">
        <v>0</v>
      </c>
      <c r="F23" s="18">
        <v>290971.96000000002</v>
      </c>
      <c r="G23" s="18">
        <v>145485.98000000001</v>
      </c>
      <c r="H23" s="18">
        <v>145485.99</v>
      </c>
      <c r="I23" s="19">
        <v>0</v>
      </c>
      <c r="J23" s="19">
        <v>0</v>
      </c>
      <c r="K23" s="19">
        <v>0</v>
      </c>
      <c r="L23" s="32">
        <v>0</v>
      </c>
      <c r="M23" s="32">
        <v>0</v>
      </c>
      <c r="N23" s="32">
        <v>0</v>
      </c>
      <c r="O23" s="32">
        <v>0</v>
      </c>
      <c r="P23" s="19">
        <v>0</v>
      </c>
    </row>
    <row r="24" spans="1:17" ht="45" x14ac:dyDescent="0.25">
      <c r="A24" s="6" t="s">
        <v>14</v>
      </c>
      <c r="B24" s="28">
        <v>230000</v>
      </c>
      <c r="C24" s="6"/>
      <c r="D24" s="18">
        <f t="shared" si="3"/>
        <v>90000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19">
        <v>0</v>
      </c>
    </row>
    <row r="25" spans="1:17" ht="30" x14ac:dyDescent="0.25">
      <c r="A25" s="6" t="s">
        <v>15</v>
      </c>
      <c r="B25" s="28">
        <v>59000</v>
      </c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2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0</v>
      </c>
      <c r="C26" s="6"/>
      <c r="D26" s="18">
        <f t="shared" si="3"/>
        <v>0</v>
      </c>
      <c r="E26" s="19">
        <v>0</v>
      </c>
      <c r="F26" s="19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3">
        <v>0</v>
      </c>
      <c r="M26" s="25">
        <v>0</v>
      </c>
      <c r="N26" s="19">
        <v>0</v>
      </c>
      <c r="O26" s="19">
        <v>0</v>
      </c>
      <c r="P26" s="19">
        <v>0</v>
      </c>
    </row>
    <row r="27" spans="1:17" x14ac:dyDescent="0.25">
      <c r="A27" s="3" t="s">
        <v>16</v>
      </c>
      <c r="B27" s="37">
        <f>+B28+B29+B30+B31+B32+B33+B34+B35+B36</f>
        <v>5992928</v>
      </c>
      <c r="C27" s="3"/>
      <c r="D27" s="14">
        <f>SUM(D28:D36)</f>
        <v>1880000</v>
      </c>
      <c r="E27" s="20">
        <f>SUM(E28:E36)</f>
        <v>0</v>
      </c>
      <c r="F27" s="20">
        <f t="shared" ref="F27:P27" si="6">SUM(F28:F36)</f>
        <v>0</v>
      </c>
      <c r="G27" s="20">
        <f t="shared" si="6"/>
        <v>0</v>
      </c>
      <c r="H27" s="14">
        <f t="shared" si="6"/>
        <v>1128000</v>
      </c>
      <c r="I27" s="14">
        <f t="shared" si="6"/>
        <v>376000</v>
      </c>
      <c r="J27" s="14">
        <f t="shared" si="6"/>
        <v>376000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5">
        <v>1641928</v>
      </c>
      <c r="C28" s="6"/>
      <c r="D28" s="30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5">
        <v>0</v>
      </c>
      <c r="K28" s="19">
        <v>0</v>
      </c>
      <c r="L28" s="33">
        <v>0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5">
        <v>2000</v>
      </c>
      <c r="C29" s="6"/>
      <c r="D29" s="30">
        <f t="shared" si="5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32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5">
        <v>75000</v>
      </c>
      <c r="C30" s="6"/>
      <c r="D30" s="30">
        <f t="shared" si="5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32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8">
        <v>0</v>
      </c>
      <c r="C31" s="6"/>
      <c r="D31" s="30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2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5">
        <v>1000</v>
      </c>
      <c r="C32" s="6"/>
      <c r="D32" s="30">
        <f t="shared" si="5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32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5">
        <v>2000</v>
      </c>
      <c r="C33" s="6"/>
      <c r="D33" s="30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2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5">
        <v>4213000</v>
      </c>
      <c r="C34" s="6"/>
      <c r="D34" s="30">
        <f t="shared" si="5"/>
        <v>1880000</v>
      </c>
      <c r="E34" s="19">
        <v>0</v>
      </c>
      <c r="F34" s="19">
        <v>0</v>
      </c>
      <c r="G34" s="19">
        <v>0</v>
      </c>
      <c r="H34" s="18">
        <v>1128000</v>
      </c>
      <c r="I34" s="18">
        <v>376000</v>
      </c>
      <c r="J34" s="18">
        <v>376000</v>
      </c>
      <c r="K34" s="19">
        <v>0</v>
      </c>
      <c r="L34" s="32">
        <v>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38">
        <v>0</v>
      </c>
      <c r="C35" s="6"/>
      <c r="D35" s="30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2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5">
        <v>58000</v>
      </c>
      <c r="C36" s="6"/>
      <c r="D36" s="30">
        <f t="shared" si="5"/>
        <v>0</v>
      </c>
      <c r="E36" s="19">
        <v>0</v>
      </c>
      <c r="F36" s="19">
        <v>0</v>
      </c>
      <c r="G36" s="19">
        <v>0</v>
      </c>
      <c r="H36" s="18">
        <v>0</v>
      </c>
      <c r="I36" s="18">
        <v>0</v>
      </c>
      <c r="J36" s="18">
        <v>0</v>
      </c>
      <c r="K36" s="19">
        <v>0</v>
      </c>
      <c r="L36" s="32">
        <v>0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39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9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7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20">
        <f t="shared" ref="P53" si="29">SUM(P54:P62)</f>
        <v>0</v>
      </c>
    </row>
    <row r="54" spans="1:17" x14ac:dyDescent="0.25">
      <c r="A54" s="6" t="s">
        <v>29</v>
      </c>
      <c r="B54" s="31">
        <v>0</v>
      </c>
      <c r="C54" s="6"/>
      <c r="D54" s="18">
        <f t="shared" si="5"/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1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9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9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9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0">
        <f>+B11+B17+B27+B37+B45+B63+B53+B68+B71</f>
        <v>182681576</v>
      </c>
      <c r="C75" s="8"/>
      <c r="D75" s="26">
        <f t="shared" ref="D75:P75" si="45">SUM(D11+D17+D27+D37+D45+D53+D63+D68+D71)</f>
        <v>84614790.959999993</v>
      </c>
      <c r="E75" s="26">
        <f>SUM(E11+E17+E27+E37+E45+E53+E63+E68+E71)</f>
        <v>12572345.6</v>
      </c>
      <c r="F75" s="26">
        <f t="shared" si="45"/>
        <v>13761680.699999997</v>
      </c>
      <c r="G75" s="26">
        <f t="shared" si="45"/>
        <v>14729011.550000001</v>
      </c>
      <c r="H75" s="26">
        <f t="shared" si="45"/>
        <v>14533735.140000001</v>
      </c>
      <c r="I75" s="26">
        <f t="shared" si="45"/>
        <v>13463150.489999998</v>
      </c>
      <c r="J75" s="26">
        <f t="shared" si="45"/>
        <v>15554867.479999999</v>
      </c>
      <c r="K75" s="26">
        <f t="shared" si="45"/>
        <v>0</v>
      </c>
      <c r="L75" s="26">
        <f t="shared" si="45"/>
        <v>0</v>
      </c>
      <c r="M75" s="26">
        <f t="shared" si="45"/>
        <v>0</v>
      </c>
      <c r="N75" s="26">
        <f t="shared" si="45"/>
        <v>0</v>
      </c>
      <c r="O75" s="26">
        <f t="shared" si="45"/>
        <v>0</v>
      </c>
      <c r="P75" s="26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9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9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9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1">
        <f>+B84+B81+B78</f>
        <v>0</v>
      </c>
      <c r="C86" s="34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2">
        <f>+B86+B75</f>
        <v>182681576</v>
      </c>
      <c r="C88" s="9"/>
      <c r="D88" s="27">
        <f>+D75</f>
        <v>84614790.959999993</v>
      </c>
      <c r="E88" s="27">
        <f t="shared" ref="E88:P88" si="85">SUM(E75+E86)</f>
        <v>12572345.6</v>
      </c>
      <c r="F88" s="27">
        <f>SUM(F75+F86)</f>
        <v>13761680.699999997</v>
      </c>
      <c r="G88" s="27">
        <f t="shared" si="85"/>
        <v>14729011.550000001</v>
      </c>
      <c r="H88" s="27">
        <f t="shared" si="85"/>
        <v>14533735.140000001</v>
      </c>
      <c r="I88" s="27">
        <f t="shared" si="85"/>
        <v>13463150.489999998</v>
      </c>
      <c r="J88" s="27">
        <f t="shared" si="85"/>
        <v>15554867.479999999</v>
      </c>
      <c r="K88" s="27">
        <f t="shared" si="85"/>
        <v>0</v>
      </c>
      <c r="L88" s="27">
        <f t="shared" si="85"/>
        <v>0</v>
      </c>
      <c r="M88" s="27">
        <f t="shared" si="85"/>
        <v>0</v>
      </c>
      <c r="N88" s="27">
        <f t="shared" si="85"/>
        <v>0</v>
      </c>
      <c r="O88" s="27">
        <f t="shared" si="85"/>
        <v>0</v>
      </c>
      <c r="P88" s="27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115</v>
      </c>
    </row>
    <row r="91" spans="1:16" x14ac:dyDescent="0.25">
      <c r="A91" t="s">
        <v>114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105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2022-07-10T23:10:10Z</cp:lastPrinted>
  <dcterms:created xsi:type="dcterms:W3CDTF">2018-04-17T18:57:16Z</dcterms:created>
  <dcterms:modified xsi:type="dcterms:W3CDTF">2022-07-11T19:41:36Z</dcterms:modified>
</cp:coreProperties>
</file>