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Backup Portal transparaencia 2017\Presupuesto\Ejecución presupuestaria\"/>
    </mc:Choice>
  </mc:AlternateContent>
  <bookViews>
    <workbookView xWindow="0" yWindow="0" windowWidth="21600" windowHeight="9330" activeTab="1"/>
  </bookViews>
  <sheets>
    <sheet name="Gráfico1" sheetId="12" r:id="rId1"/>
    <sheet name="ejecucion" sheetId="7" r:id="rId2"/>
    <sheet name="resumen" sheetId="8" r:id="rId3"/>
    <sheet name="Hoja1" sheetId="9" r:id="rId4"/>
    <sheet name="Hoja2" sheetId="10" r:id="rId5"/>
    <sheet name="Hoja3" sheetId="11" r:id="rId6"/>
  </sheets>
  <definedNames>
    <definedName name="_xlnm._FilterDatabase" localSheetId="1" hidden="1">ejecucion!#REF!</definedName>
    <definedName name="_xlnm._FilterDatabase" localSheetId="2" hidden="1">resumen!#REF!</definedName>
    <definedName name="_xlnm.Print_Area" localSheetId="2">resumen!$A$1:$G$31</definedName>
    <definedName name="MyExchangeRate">#REF!</definedName>
    <definedName name="_xlnm.Print_Titles" localSheetId="1">ejecucion!$1:$17</definedName>
    <definedName name="_xlnm.Print_Titles" localSheetId="2">resumen!$1:$9</definedName>
  </definedNames>
  <calcPr calcId="152511" fullCalcOnLoad="1"/>
</workbook>
</file>

<file path=xl/calcChain.xml><?xml version="1.0" encoding="utf-8"?>
<calcChain xmlns="http://schemas.openxmlformats.org/spreadsheetml/2006/main">
  <c r="E14" i="7" l="1"/>
  <c r="E212" i="7"/>
  <c r="E214" i="7"/>
  <c r="D188" i="7"/>
  <c r="D47" i="7"/>
  <c r="D117" i="7"/>
  <c r="D22" i="7"/>
  <c r="D181" i="7"/>
  <c r="D171" i="7"/>
  <c r="D158" i="7"/>
  <c r="D142" i="7"/>
  <c r="D136" i="7"/>
  <c r="D129" i="7"/>
  <c r="D123" i="7"/>
  <c r="D100" i="7"/>
  <c r="D90" i="7"/>
  <c r="D86" i="7"/>
  <c r="D80" i="7"/>
  <c r="D74" i="7"/>
  <c r="D70" i="7"/>
  <c r="D66" i="7"/>
  <c r="D58" i="7"/>
  <c r="D37" i="7"/>
  <c r="D30" i="7"/>
  <c r="D33" i="7"/>
  <c r="D44" i="7"/>
  <c r="D27" i="7"/>
  <c r="D19" i="7"/>
  <c r="D194" i="7"/>
  <c r="D193" i="7"/>
  <c r="E210" i="7"/>
  <c r="G21" i="8"/>
  <c r="G25" i="8"/>
  <c r="G27" i="8"/>
  <c r="D52" i="7"/>
  <c r="D180" i="7"/>
  <c r="E191" i="7"/>
  <c r="D116" i="7"/>
  <c r="E178" i="7"/>
  <c r="D57" i="7"/>
  <c r="E115" i="7"/>
  <c r="D18" i="7"/>
  <c r="E56" i="7"/>
  <c r="E211" i="7"/>
</calcChain>
</file>

<file path=xl/sharedStrings.xml><?xml version="1.0" encoding="utf-8"?>
<sst xmlns="http://schemas.openxmlformats.org/spreadsheetml/2006/main" count="362" uniqueCount="357">
  <si>
    <t>Subtotal Servicios No Personales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</si>
  <si>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</si>
  <si>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</si>
  <si>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</si>
  <si>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</si>
  <si>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</si>
  <si>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</si>
  <si>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</si>
  <si>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</si>
  <si>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</si>
  <si>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Material de limpieza</t>
  </si>
  <si>
    <t>(En RD$)</t>
  </si>
  <si>
    <t>SUELDOS PARA CARGOS FIJOS</t>
  </si>
  <si>
    <t>Agua</t>
  </si>
  <si>
    <t>Pasajes</t>
  </si>
  <si>
    <t>MATERIALES Y SUMINISTROS</t>
  </si>
  <si>
    <t>SERVICIOS NO PERSONALES</t>
  </si>
  <si>
    <t>SERVICIOS PERSONALES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</si>
  <si>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</si>
  <si>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</si>
  <si>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</si>
  <si>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</si>
  <si>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</si>
  <si>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</si>
  <si>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</si>
  <si>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</si>
  <si>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</si>
  <si>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</si>
  <si>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</si>
  <si>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</si>
  <si>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</si>
  <si>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</si>
  <si>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</si>
  <si>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DESCRIPCIÓN DE CUENTAS</t>
  </si>
  <si>
    <t>Contribuciones al seguro de pensión (TSS)</t>
  </si>
  <si>
    <t>SERVICIOS BÁSICOS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</si>
  <si>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</si>
  <si>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</si>
  <si>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</si>
  <si>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</si>
  <si>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</si>
  <si>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</si>
  <si>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</si>
  <si>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</si>
  <si>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</si>
  <si>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Productos de artes Graficas(Logos y Letreros)</t>
  </si>
  <si>
    <t>Maquinarias y Equipos</t>
  </si>
  <si>
    <t>CONSERVACION REP. MENORES Y CONST. TEMP.</t>
  </si>
  <si>
    <t>PRODUCTOS DE CUERO, CAUCHO Y PLASTICOS</t>
  </si>
  <si>
    <t>Articulos de caucho</t>
  </si>
  <si>
    <t>Llantas y neumaticos</t>
  </si>
  <si>
    <t>Subtotal Materiales y Suministros</t>
  </si>
  <si>
    <t>Subtotal Activos no Financieros</t>
  </si>
  <si>
    <t xml:space="preserve">Equipo de Transporte, Traccion y Elevacion </t>
  </si>
  <si>
    <t xml:space="preserve"> - Total de ingresos </t>
  </si>
  <si>
    <t>CONSEJO NACIONAL DE DROGAS</t>
  </si>
  <si>
    <t>DIVISION DE CONTABILIDAD</t>
  </si>
  <si>
    <t>Sobrejornales</t>
  </si>
  <si>
    <t>Telefax y Correo</t>
  </si>
  <si>
    <t>Serv. Internet y Television por Cable</t>
  </si>
  <si>
    <t>Viáticos fuera del País</t>
  </si>
  <si>
    <t>Alquileres Edificios y Locales</t>
  </si>
  <si>
    <t>SEGUROS</t>
  </si>
  <si>
    <t>Seguros de Bienes Muebles</t>
  </si>
  <si>
    <t>Seguros de Personas</t>
  </si>
  <si>
    <t>TEXTILES Y VESTUARIOS</t>
  </si>
  <si>
    <t>Hilados y telas</t>
  </si>
  <si>
    <t>Acabados textiles</t>
  </si>
  <si>
    <t>Libros, Revistas y Periodicos</t>
  </si>
  <si>
    <t>Servicio  Telefonico de Larga Distancia</t>
  </si>
  <si>
    <t>Otros Alquileres</t>
  </si>
  <si>
    <t>Prendas de Vestir</t>
  </si>
  <si>
    <t>Almacenaje</t>
  </si>
  <si>
    <t>Gastos Judiciales</t>
  </si>
  <si>
    <t>Suplencias</t>
  </si>
  <si>
    <t>Regalia Pascual</t>
  </si>
  <si>
    <t>Tipo      Objeto Subcuenta</t>
  </si>
  <si>
    <t>2.1.1.1.01</t>
  </si>
  <si>
    <t>2.1.1.2.07</t>
  </si>
  <si>
    <t>2.1.1.1</t>
  </si>
  <si>
    <t>2.1.1.2</t>
  </si>
  <si>
    <t>REMUNERACIONES AL PERSONAL CON CARÁCTER TRANSITORIO</t>
  </si>
  <si>
    <t>2.1.1.2.03</t>
  </si>
  <si>
    <t>2.1.1.2.04</t>
  </si>
  <si>
    <t>Sueldo al personal por servicios especiales</t>
  </si>
  <si>
    <t>2.1.1.3.01</t>
  </si>
  <si>
    <t>2.1.1.3</t>
  </si>
  <si>
    <t>SUELDO AL PERSONAL FIJO EN TRAMITE DE PENSIONES</t>
  </si>
  <si>
    <t>Sueldo al personal fijo en tramite de pensiones</t>
  </si>
  <si>
    <t>2.1.1.4</t>
  </si>
  <si>
    <t>REGALIA PASCUAL</t>
  </si>
  <si>
    <t>2.1.1.4.01</t>
  </si>
  <si>
    <t>2.1.1.5</t>
  </si>
  <si>
    <t>2.1.1.5.04</t>
  </si>
  <si>
    <t>Proporcion de Vacaciones no disfrutadas</t>
  </si>
  <si>
    <t>2.1.2.2</t>
  </si>
  <si>
    <t>2.1.2.2.01</t>
  </si>
  <si>
    <t>Compensacion por gastos alimenticios</t>
  </si>
  <si>
    <t>2.1.2.2.05</t>
  </si>
  <si>
    <t>Compensacion por servicios de seguridad</t>
  </si>
  <si>
    <t>2.1.2.2.09</t>
  </si>
  <si>
    <t>Bono por desempeño</t>
  </si>
  <si>
    <t>2.1.3.2</t>
  </si>
  <si>
    <t xml:space="preserve">GASTOS DE REPRESENTACION </t>
  </si>
  <si>
    <t>COMPENSACION</t>
  </si>
  <si>
    <t>PRESTACIONES LABORALES</t>
  </si>
  <si>
    <t>2.1.3.2.01</t>
  </si>
  <si>
    <t>Gastos de representacion en el pais</t>
  </si>
  <si>
    <t>2.1.5</t>
  </si>
  <si>
    <t>2.1.5.1.01</t>
  </si>
  <si>
    <t>2.1.5.2.01</t>
  </si>
  <si>
    <t>2.1.5.3.01</t>
  </si>
  <si>
    <t>2.2.1</t>
  </si>
  <si>
    <t>2.2.1.2.01</t>
  </si>
  <si>
    <t>2.2.1.3.01</t>
  </si>
  <si>
    <t>Telefono local</t>
  </si>
  <si>
    <t>2.2.1.4.01</t>
  </si>
  <si>
    <t>2.2.1.5.01</t>
  </si>
  <si>
    <t>2.2.1.6.01</t>
  </si>
  <si>
    <t>Energia Electrica</t>
  </si>
  <si>
    <t>2.2.1.7.01</t>
  </si>
  <si>
    <t>2.2.2</t>
  </si>
  <si>
    <t>2.2.2.1.01</t>
  </si>
  <si>
    <t>2.2.2.2.01</t>
  </si>
  <si>
    <t>2.2.3</t>
  </si>
  <si>
    <t>2.2.3.1.01</t>
  </si>
  <si>
    <t>2.2.3.2.01</t>
  </si>
  <si>
    <t>2.2.4</t>
  </si>
  <si>
    <t>2.2.4.1.01</t>
  </si>
  <si>
    <t>2.2.4.2.01</t>
  </si>
  <si>
    <t>2.2.4.3.01</t>
  </si>
  <si>
    <t>2.2.4.4.01</t>
  </si>
  <si>
    <t>2.2.5</t>
  </si>
  <si>
    <t>2.2.5.1.01</t>
  </si>
  <si>
    <t>2.2.5.4.01</t>
  </si>
  <si>
    <t>2.2.5.8.01</t>
  </si>
  <si>
    <t>2.2.6</t>
  </si>
  <si>
    <t>2.2.6.2.01</t>
  </si>
  <si>
    <t>2.2.6.3.01</t>
  </si>
  <si>
    <t>2.2.7</t>
  </si>
  <si>
    <t>2.2.7.1.01</t>
  </si>
  <si>
    <t>Obras menores en edificaciones</t>
  </si>
  <si>
    <t>2.2.7.2.06</t>
  </si>
  <si>
    <t>Mant. Y reparacion de equipos de transporte, traccion y elevacion</t>
  </si>
  <si>
    <t>2.2.8</t>
  </si>
  <si>
    <t>2.2.8.1.01</t>
  </si>
  <si>
    <t>2.2.8.2.01</t>
  </si>
  <si>
    <t>2.2.8.6.02</t>
  </si>
  <si>
    <t>Festividades</t>
  </si>
  <si>
    <t>2.2.8.7.02</t>
  </si>
  <si>
    <t>Servicios Juridicos</t>
  </si>
  <si>
    <t>2.2.8.8.01</t>
  </si>
  <si>
    <t>Impuestos</t>
  </si>
  <si>
    <t>Otros gastos operativos de intituciones empresariales</t>
  </si>
  <si>
    <t>2.3.1</t>
  </si>
  <si>
    <t>2.3.1.1.01</t>
  </si>
  <si>
    <t>2.3.1.3.01</t>
  </si>
  <si>
    <t>Productos Pecuarios</t>
  </si>
  <si>
    <t>2.3.1.3.03</t>
  </si>
  <si>
    <t>Productos forestales</t>
  </si>
  <si>
    <t>2.3.2</t>
  </si>
  <si>
    <t>2.3.2.1.01</t>
  </si>
  <si>
    <t>2.3.2.2.01</t>
  </si>
  <si>
    <t>2.3.2.3.01</t>
  </si>
  <si>
    <t>2.3.3</t>
  </si>
  <si>
    <t>2.3.3.1.01</t>
  </si>
  <si>
    <t>2.3.3.2.01</t>
  </si>
  <si>
    <t>2.3.3.3.01</t>
  </si>
  <si>
    <t>2.3.3.4.01</t>
  </si>
  <si>
    <t>2.3.5</t>
  </si>
  <si>
    <t>2.3.5.2.01</t>
  </si>
  <si>
    <t>Articulos de cuero</t>
  </si>
  <si>
    <t>2.3.5.3.01</t>
  </si>
  <si>
    <t>2.3.5.4.01</t>
  </si>
  <si>
    <t>2.3.5.5.01</t>
  </si>
  <si>
    <t>Articulos de plastico</t>
  </si>
  <si>
    <t>2.3.6</t>
  </si>
  <si>
    <t>2.3.6.1.01</t>
  </si>
  <si>
    <t>Productos de cemento</t>
  </si>
  <si>
    <t>2.3.6.1.02</t>
  </si>
  <si>
    <t>Productos de cal</t>
  </si>
  <si>
    <t>2.3.6.1.04</t>
  </si>
  <si>
    <t>Productos de Yeso</t>
  </si>
  <si>
    <t>2.3.6.2.01</t>
  </si>
  <si>
    <t>Productos de vidrio</t>
  </si>
  <si>
    <t>2.3.6.3.01</t>
  </si>
  <si>
    <t>Productos ferrosos</t>
  </si>
  <si>
    <t>2.3.6.3.04</t>
  </si>
  <si>
    <t>Herramientas Menores</t>
  </si>
  <si>
    <t>PRODUCTOS DE MINERALES METALICOS Y NO METALICOS</t>
  </si>
  <si>
    <t>2.3.7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</si>
  <si>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</si>
  <si>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</si>
  <si>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</si>
  <si>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</si>
  <si>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</si>
  <si>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</si>
  <si>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</si>
  <si>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</si>
  <si>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2.3.7.1.06</t>
  </si>
  <si>
    <t>Lubricantes</t>
  </si>
  <si>
    <t>2.3.7.2.01</t>
  </si>
  <si>
    <t>Productos explosivos y pirotecnica</t>
  </si>
  <si>
    <t>2.3.7.2.02</t>
  </si>
  <si>
    <t>Productos fotoquimicos</t>
  </si>
  <si>
    <t>2.3.7.2.03</t>
  </si>
  <si>
    <t>Productos quimicos de uso personal</t>
  </si>
  <si>
    <t>2.3.7.2.05</t>
  </si>
  <si>
    <t>Insecticidas, fumigantes y otros</t>
  </si>
  <si>
    <t>2.3.9</t>
  </si>
  <si>
    <t>2.3.9.1.01</t>
  </si>
  <si>
    <t>2.3.9.2.01</t>
  </si>
  <si>
    <t>Utiles de escritorio, Oficina, Informatica y de enseñanza</t>
  </si>
  <si>
    <t>2.3.9.4.01</t>
  </si>
  <si>
    <t>Utiles destinados a act. Deportivas y recreativas</t>
  </si>
  <si>
    <t>2.3.9.5.01</t>
  </si>
  <si>
    <t>Utiles de cocina y comedor</t>
  </si>
  <si>
    <t>2.3.9.6.01</t>
  </si>
  <si>
    <t>Productos electricos y afines</t>
  </si>
  <si>
    <t>2.3.9.9.01</t>
  </si>
  <si>
    <t>Productos y utiles varios n.i.p</t>
  </si>
  <si>
    <t>2.4.1</t>
  </si>
  <si>
    <t>TRANSFERENCIAS CORRIENTES AL SECTOR PRIVADO</t>
  </si>
  <si>
    <t>2.4.1.2.01</t>
  </si>
  <si>
    <t>Ayudas y Donaciones programadas a hogares y personas</t>
  </si>
  <si>
    <t>2.4.1.2.02</t>
  </si>
  <si>
    <t>Ayudas y Donaciones ocasionales a hogares y personas</t>
  </si>
  <si>
    <t>2.4.1.3.01</t>
  </si>
  <si>
    <t>Premios literarios, deportivos y artisticos</t>
  </si>
  <si>
    <t>2.4.1.4.01</t>
  </si>
  <si>
    <t>Becas Nacionales</t>
  </si>
  <si>
    <t>2.4.5</t>
  </si>
  <si>
    <t>TRANSFERENCIAS CORRIENTES A INSTITUCIONES PUBLICAS</t>
  </si>
  <si>
    <t>2.4.5.2.02</t>
  </si>
  <si>
    <t>Otras transferencias corrientes a instituciones publicas</t>
  </si>
  <si>
    <t>Sub Total Servicios Personales</t>
  </si>
  <si>
    <t>TRANSFERENCIAS CORRIENTES</t>
  </si>
  <si>
    <t>Subtotal Transferencias Corrientes</t>
  </si>
  <si>
    <t>BIENES MUEBLES, INMUEBLES E INTANGIBLES</t>
  </si>
  <si>
    <t>2.6.1.1.01</t>
  </si>
  <si>
    <t>Muebles de oficina y estanteria</t>
  </si>
  <si>
    <t>2.6.1.3.01</t>
  </si>
  <si>
    <t>2.6.1.4.02</t>
  </si>
  <si>
    <t>Antiguedades, bienes aritsticos y otros objetos de valor</t>
  </si>
  <si>
    <t>Electrodomesticos</t>
  </si>
  <si>
    <t>2.6.1.9.01</t>
  </si>
  <si>
    <t>Otros mobiliarios y equipos n.i.p</t>
  </si>
  <si>
    <t>2.6.2.1.01</t>
  </si>
  <si>
    <t>Equipos y aparatos audivisuales</t>
  </si>
  <si>
    <t>2.6.2.2.01</t>
  </si>
  <si>
    <t>Aparatos deportivos</t>
  </si>
  <si>
    <t>2.6.2.3.01</t>
  </si>
  <si>
    <t>Camaras fotograficas y de video</t>
  </si>
  <si>
    <t>2.6.2.4.01</t>
  </si>
  <si>
    <t>Otros mobilidarios y equipo educacional y recreativo</t>
  </si>
  <si>
    <t>2.2.7.2.01</t>
  </si>
  <si>
    <t>2.2.7.2.04</t>
  </si>
  <si>
    <t>Mant. Y reparacion de equipo de oficina y muebles</t>
  </si>
  <si>
    <t>2.6.4.8.01</t>
  </si>
  <si>
    <t>Otros equipos de transporte</t>
  </si>
  <si>
    <t>2.2.7.1.02</t>
  </si>
  <si>
    <t>Servicios especiales de mantenimiento y reparacion</t>
  </si>
  <si>
    <t>2.2.8.6.01</t>
  </si>
  <si>
    <t>Eventos Generales</t>
  </si>
  <si>
    <t>2.6.5.4.01</t>
  </si>
  <si>
    <t>Sistemas de aire acondicionado, calefaccion y refrigeracion</t>
  </si>
  <si>
    <t>2.6.5.5.01</t>
  </si>
  <si>
    <t>Equipo de telecomunicaciones y señalamiento</t>
  </si>
  <si>
    <t>2.2.7.1.07</t>
  </si>
  <si>
    <t xml:space="preserve">Servicios de pintura y derivados con fin de higiene </t>
  </si>
  <si>
    <t>2.2.7.2.02</t>
  </si>
  <si>
    <t>Mant. Y reparacion de equipo para computacion</t>
  </si>
  <si>
    <t>2.2.8.7.04</t>
  </si>
  <si>
    <t>Servicios de Capacitacion</t>
  </si>
  <si>
    <t>2.2.8.7.05</t>
  </si>
  <si>
    <t>Servicios de informatica y sistemas computarizados</t>
  </si>
  <si>
    <t>2.3.1.4.01</t>
  </si>
  <si>
    <t>Madera, corcho y sus manufacturas</t>
  </si>
  <si>
    <t>2.3.6.1.05</t>
  </si>
  <si>
    <t>Productos de arcilla y derivados</t>
  </si>
  <si>
    <t>2.6.4.1.01</t>
  </si>
  <si>
    <t>Automoviles y camiones</t>
  </si>
  <si>
    <t>2.2.8.5.02</t>
  </si>
  <si>
    <t>Lavandería</t>
  </si>
  <si>
    <t>2.3.6.3.06</t>
  </si>
  <si>
    <t>Accesorios de Metal</t>
  </si>
  <si>
    <t>2.1.4</t>
  </si>
  <si>
    <t>GRATIFICACIONES Y BONIFICACIONES</t>
  </si>
  <si>
    <t>2.1.4.2.03</t>
  </si>
  <si>
    <t>2.1.4.2.02</t>
  </si>
  <si>
    <t>Gratificaciones por pasantia</t>
  </si>
  <si>
    <t>2.3.6.2.02</t>
  </si>
  <si>
    <t>Productos de loza</t>
  </si>
  <si>
    <t>2.6.5.6.01</t>
  </si>
  <si>
    <t>Equipo de generacion electrica, aparatos y accesorios</t>
  </si>
  <si>
    <t>2.2.8.7.06</t>
  </si>
  <si>
    <t>Otros servicios tecnicos profesionales</t>
  </si>
  <si>
    <t>2.6.5.7.01</t>
  </si>
  <si>
    <t>Herramientas y maquinarias</t>
  </si>
  <si>
    <t>2.2.8.4.01</t>
  </si>
  <si>
    <t>Servicios Funerarios y Conexos</t>
  </si>
  <si>
    <t>2.2.8.6.04</t>
  </si>
  <si>
    <t>Actuaciones artisticas</t>
  </si>
  <si>
    <t>2.3.6.3.03</t>
  </si>
  <si>
    <t>Estructuras Metalicas Acabadas</t>
  </si>
  <si>
    <t>2.2.7.1.06</t>
  </si>
  <si>
    <t>Instalaciones electricas</t>
  </si>
  <si>
    <t>2.2.8.5.03</t>
  </si>
  <si>
    <t>Limpieza e Higiene</t>
  </si>
  <si>
    <t>2.3.7.2.06</t>
  </si>
  <si>
    <t>Pinturas, barnices, lacas, diluyentes y aboserbentes para pintua</t>
  </si>
  <si>
    <t>Compensacion por Resultados</t>
  </si>
  <si>
    <t>2.3.4.1.01</t>
  </si>
  <si>
    <t>Productos Medicinales</t>
  </si>
  <si>
    <t>2.1.4.2.04</t>
  </si>
  <si>
    <t>Otras Gratificaciones</t>
  </si>
  <si>
    <t>2.3.6.3.02</t>
  </si>
  <si>
    <t>Productos no ferrosos</t>
  </si>
  <si>
    <t>2.1.2.2.06</t>
  </si>
  <si>
    <t>Compensacion por horas extraordinarias</t>
  </si>
  <si>
    <t>Gratificaciones por aniversario de institución</t>
  </si>
  <si>
    <t>2.3.2.4.01</t>
  </si>
  <si>
    <t>Calzados</t>
  </si>
  <si>
    <t>Productos de Porcelana</t>
  </si>
  <si>
    <t>2.6.1.4.01</t>
  </si>
  <si>
    <t>2.3.6.4.04</t>
  </si>
  <si>
    <t>Piedra, Arcilla y arena</t>
  </si>
  <si>
    <t>2.3.7.2.04</t>
  </si>
  <si>
    <t>Abonos y fertilizantes</t>
  </si>
  <si>
    <t>Equipo Computacional</t>
  </si>
  <si>
    <t>2.1.1.5.03</t>
  </si>
  <si>
    <t>2.2.5.3.04</t>
  </si>
  <si>
    <t>Alquileres de equipos de oficina y muebles</t>
  </si>
  <si>
    <t>Prestaciones laborales por desvinculacion</t>
  </si>
  <si>
    <t>2.2.8.9.05</t>
  </si>
  <si>
    <t>Mant. Y reparacion de equipo oficina</t>
  </si>
  <si>
    <t>BALANCE POR RETENCIONES POR PAGAR</t>
  </si>
  <si>
    <t>2.3.6.2.03</t>
  </si>
  <si>
    <t>2.1.2.2.03</t>
  </si>
  <si>
    <t>DIRECCION ADMINISTRATIVA Y FINANCIERA</t>
  </si>
  <si>
    <t>EJECUCION PRESUPUESTARIA 2016</t>
  </si>
  <si>
    <t>2.3.6.3.05</t>
  </si>
  <si>
    <t>Productos de hojalata</t>
  </si>
  <si>
    <t>2.4.1.5.01</t>
  </si>
  <si>
    <t>Transferencias corrientes a Empresas del Sector Privado</t>
  </si>
  <si>
    <t>2.4.7.2.01</t>
  </si>
  <si>
    <t>Transferencias corrientes a Organismos Internacionales</t>
  </si>
  <si>
    <t>BALANCE DISPONIBLE AL 31/03/2016</t>
  </si>
  <si>
    <t>Periodo del 01/03/2016 al 31/03/2016</t>
  </si>
  <si>
    <t xml:space="preserve">BALANCE DISPONIBLE PARA COMPROMISOS PENDIENTES AL 29/02/2016 </t>
  </si>
  <si>
    <t>TOTAL PARTIDAS PRESUPUESTARIAS MARZO 2016</t>
  </si>
  <si>
    <t>OTROS INGRESOS MARZO 2016</t>
  </si>
  <si>
    <t>Del 1ro. Al 31 de marzo, 2016</t>
  </si>
  <si>
    <t xml:space="preserve"> - Balance disponible al 29/02/2016</t>
  </si>
  <si>
    <t>BALANCE  DISPONIBLE AL CORTE AL  31/03/2016</t>
  </si>
  <si>
    <t>BALANCE DISPONIBLE CONCILIADO AL 31/03/2016</t>
  </si>
  <si>
    <t>RECURSOS TRANSFERIDOS INTERNAMENTE POR APLICACIÓN LEY 72-02 MARZO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</si>
</sst>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7" formatCode="_(* #,##0.00_);_(* \(#,##0.00\);_(* &quot;-&quot;??_);_(@_)"/>
    <numFmt numFmtId="186" formatCode="&quot;RD$&quot;#,##0.00"/>
    <numFmt numFmtId="191" formatCode="0.0%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4"/>
      <name val="Edwardian Script ITC"/>
      <family val="4"/>
    </font>
    <font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43" fontId="3" fillId="0" borderId="0" xfId="1" applyFont="1"/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43" fontId="3" fillId="0" borderId="0" xfId="1" applyFont="1" applyBorder="1"/>
    <xf numFmtId="0" fontId="2" fillId="0" borderId="0" xfId="0" applyFont="1" applyBorder="1" applyAlignment="1">
      <alignment horizontal="left"/>
    </xf>
    <xf numFmtId="43" fontId="2" fillId="0" borderId="0" xfId="1" applyFont="1" applyBorder="1"/>
    <xf numFmtId="0" fontId="2" fillId="0" borderId="0" xfId="3" applyFont="1" applyFill="1" applyBorder="1" applyAlignment="1">
      <alignment horizontal="left" vertical="center"/>
    </xf>
    <xf numFmtId="0" fontId="2" fillId="0" borderId="0" xfId="0" applyFont="1" applyBorder="1" applyAlignment="1">
      <alignment wrapText="1"/>
    </xf>
    <xf numFmtId="177" fontId="2" fillId="0" borderId="0" xfId="2" applyFont="1" applyFill="1" applyBorder="1" applyAlignment="1">
      <alignment horizontal="right"/>
    </xf>
    <xf numFmtId="177" fontId="3" fillId="0" borderId="0" xfId="2" applyFont="1" applyFill="1" applyBorder="1" applyAlignment="1">
      <alignment horizontal="right"/>
    </xf>
    <xf numFmtId="0" fontId="5" fillId="0" borderId="0" xfId="0" applyFont="1" applyBorder="1"/>
    <xf numFmtId="43" fontId="2" fillId="0" borderId="0" xfId="1" applyFont="1"/>
    <xf numFmtId="186" fontId="5" fillId="0" borderId="0" xfId="1" applyNumberFormat="1" applyFont="1" applyBorder="1"/>
    <xf numFmtId="0" fontId="3" fillId="0" borderId="0" xfId="0" applyFont="1" applyFill="1" applyBorder="1"/>
    <xf numFmtId="0" fontId="7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8" fillId="0" borderId="0" xfId="3" applyFont="1">
      <alignment wrapText="1"/>
    </xf>
    <xf numFmtId="0" fontId="4" fillId="0" borderId="0" xfId="0" applyFont="1" applyBorder="1"/>
    <xf numFmtId="4" fontId="8" fillId="0" borderId="0" xfId="0" applyNumberFormat="1" applyFont="1" applyBorder="1"/>
    <xf numFmtId="4" fontId="8" fillId="0" borderId="1" xfId="0" applyNumberFormat="1" applyFont="1" applyBorder="1"/>
    <xf numFmtId="4" fontId="4" fillId="0" borderId="0" xfId="0" applyNumberFormat="1" applyFont="1" applyBorder="1"/>
    <xf numFmtId="14" fontId="3" fillId="0" borderId="0" xfId="3" applyNumberFormat="1" applyFont="1" applyAlignment="1">
      <alignment horizontal="left" wrapText="1"/>
    </xf>
    <xf numFmtId="43" fontId="3" fillId="0" borderId="0" xfId="1" applyFont="1" applyFill="1"/>
    <xf numFmtId="191" fontId="3" fillId="0" borderId="0" xfId="4" applyNumberFormat="1" applyFont="1" applyAlignment="1">
      <alignment wrapText="1"/>
    </xf>
    <xf numFmtId="43" fontId="5" fillId="0" borderId="0" xfId="1" applyFont="1" applyBorder="1" applyAlignment="1">
      <alignment horizontal="center"/>
    </xf>
    <xf numFmtId="9" fontId="3" fillId="0" borderId="0" xfId="4" applyFont="1"/>
    <xf numFmtId="43" fontId="9" fillId="0" borderId="0" xfId="1" applyFont="1"/>
    <xf numFmtId="4" fontId="3" fillId="0" borderId="0" xfId="3" applyNumberFormat="1" applyFont="1" applyBorder="1">
      <alignment wrapText="1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0" fontId="2" fillId="2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177" fontId="2" fillId="2" borderId="0" xfId="2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0" fillId="2" borderId="0" xfId="0" applyFill="1" applyBorder="1" applyAlignment="1">
      <alignment horizontal="center"/>
    </xf>
    <xf numFmtId="177" fontId="3" fillId="2" borderId="0" xfId="2" applyFont="1" applyFill="1" applyBorder="1" applyAlignment="1">
      <alignment horizontal="right"/>
    </xf>
    <xf numFmtId="43" fontId="5" fillId="2" borderId="0" xfId="1" applyFont="1" applyFill="1" applyBorder="1"/>
    <xf numFmtId="4" fontId="10" fillId="0" borderId="2" xfId="1" applyNumberFormat="1" applyFont="1" applyBorder="1" applyAlignment="1"/>
    <xf numFmtId="0" fontId="3" fillId="0" borderId="0" xfId="0" applyFont="1" applyBorder="1" applyAlignment="1">
      <alignment horizontal="left"/>
    </xf>
    <xf numFmtId="43" fontId="12" fillId="0" borderId="0" xfId="1" applyFont="1" applyBorder="1"/>
    <xf numFmtId="43" fontId="2" fillId="0" borderId="0" xfId="1" applyFont="1" applyFill="1"/>
    <xf numFmtId="43" fontId="3" fillId="0" borderId="0" xfId="1" applyFont="1" applyFill="1" applyAlignment="1">
      <alignment horizontal="center"/>
    </xf>
    <xf numFmtId="0" fontId="2" fillId="0" borderId="0" xfId="0" applyFont="1" applyFill="1" applyBorder="1"/>
    <xf numFmtId="43" fontId="5" fillId="2" borderId="1" xfId="1" applyFont="1" applyFill="1" applyBorder="1"/>
    <xf numFmtId="43" fontId="7" fillId="0" borderId="1" xfId="1" applyFont="1" applyBorder="1"/>
    <xf numFmtId="4" fontId="3" fillId="0" borderId="0" xfId="2" applyNumberFormat="1" applyFont="1" applyFill="1" applyBorder="1" applyAlignment="1">
      <alignment horizontal="right"/>
    </xf>
    <xf numFmtId="4" fontId="2" fillId="0" borderId="0" xfId="2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6" fillId="2" borderId="0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2" fillId="3" borderId="0" xfId="0" applyFont="1" applyFill="1" applyBorder="1"/>
    <xf numFmtId="4" fontId="3" fillId="3" borderId="0" xfId="3" applyNumberFormat="1" applyFont="1" applyFill="1" applyBorder="1">
      <alignment wrapText="1"/>
    </xf>
    <xf numFmtId="43" fontId="3" fillId="3" borderId="0" xfId="1" applyFont="1" applyFill="1" applyBorder="1"/>
    <xf numFmtId="177" fontId="3" fillId="3" borderId="0" xfId="2" applyFont="1" applyFill="1" applyBorder="1" applyAlignment="1">
      <alignment horizontal="right"/>
    </xf>
    <xf numFmtId="43" fontId="2" fillId="3" borderId="0" xfId="1" applyFont="1" applyFill="1" applyBorder="1"/>
    <xf numFmtId="4" fontId="11" fillId="0" borderId="0" xfId="1" applyNumberFormat="1" applyFont="1" applyFill="1" applyBorder="1" applyAlignment="1"/>
    <xf numFmtId="177" fontId="3" fillId="4" borderId="0" xfId="2" applyFont="1" applyFill="1" applyBorder="1" applyAlignment="1">
      <alignment horizontal="right"/>
    </xf>
    <xf numFmtId="177" fontId="2" fillId="4" borderId="0" xfId="2" applyFont="1" applyFill="1" applyBorder="1" applyAlignment="1">
      <alignment horizontal="right"/>
    </xf>
    <xf numFmtId="4" fontId="3" fillId="4" borderId="0" xfId="2" applyNumberFormat="1" applyFont="1" applyFill="1" applyBorder="1" applyAlignment="1">
      <alignment horizontal="right"/>
    </xf>
    <xf numFmtId="4" fontId="3" fillId="4" borderId="0" xfId="3" applyNumberFormat="1" applyFont="1" applyFill="1" applyBorder="1">
      <alignment wrapText="1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/>
    <xf numFmtId="43" fontId="5" fillId="0" borderId="3" xfId="1" applyFont="1" applyFill="1" applyBorder="1"/>
    <xf numFmtId="4" fontId="11" fillId="4" borderId="4" xfId="1" applyNumberFormat="1" applyFont="1" applyFill="1" applyBorder="1" applyAlignment="1"/>
    <xf numFmtId="177" fontId="3" fillId="4" borderId="1" xfId="2" applyFont="1" applyFill="1" applyBorder="1" applyAlignment="1">
      <alignment horizontal="right"/>
    </xf>
    <xf numFmtId="0" fontId="13" fillId="0" borderId="0" xfId="0" applyFont="1" applyAlignment="1">
      <alignment horizontal="left"/>
    </xf>
    <xf numFmtId="43" fontId="8" fillId="0" borderId="0" xfId="1" applyFont="1"/>
    <xf numFmtId="0" fontId="5" fillId="0" borderId="0" xfId="3" applyFont="1" applyAlignment="1"/>
    <xf numFmtId="0" fontId="5" fillId="0" borderId="0" xfId="3" applyFont="1" applyAlignment="1">
      <alignment horizontal="left"/>
    </xf>
    <xf numFmtId="0" fontId="4" fillId="0" borderId="0" xfId="3" applyFont="1" applyAlignment="1">
      <alignment horizontal="left"/>
    </xf>
    <xf numFmtId="43" fontId="4" fillId="0" borderId="3" xfId="1" applyFont="1" applyBorder="1"/>
    <xf numFmtId="43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0" borderId="0" xfId="3" applyFont="1" applyAlignment="1">
      <alignment horizontal="left" wrapText="1"/>
    </xf>
    <xf numFmtId="0" fontId="4" fillId="0" borderId="0" xfId="3" applyFont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">
    <cellStyle name="Comma_D2006" xfId="1"/>
    <cellStyle name="Millares" xfId="2" builtinId="3"/>
    <cellStyle name="Normal" xfId="0" builtinId="0"/>
    <cellStyle name="Normal_D2006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DO" sz="14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DO" sz="1200" b="1" i="0" u="none" strike="noStrike" baseline="0">
                <a:solidFill>
                  <a:srgbClr val="000000"/>
                </a:solidFill>
                <a:latin typeface="Calibri"/>
              </a:rPr>
              <a:t>ENERO 2013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DO" sz="12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dLbl>
              <c:idx val="0"/>
              <c:layout>
                <c:manualLayout>
                  <c:x val="2.0394222245398129E-2"/>
                  <c:y val="5.0023427378483074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323599450730913E-2"/>
                  <c:y val="-4.0185765014667287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0609758217308919E-2"/>
                  <c:y val="-3.279024239617107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191392466670142E-2"/>
                  <c:y val="-0.10118215223097114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2617806052389142E-2"/>
                  <c:y val="-3.7291585610622208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ejecucion!$F$232:$F$236</c:f>
              <c:numCache>
                <c:formatCode>_(* #,##0.00_);_(* \(#,##0.00\);_(* "-"??_);_(@_)</c:formatCode>
                <c:ptCount val="5"/>
              </c:numCache>
            </c:numRef>
          </c:cat>
          <c:val>
            <c:numRef>
              <c:f>ejecucion!$G$232:$G$236</c:f>
              <c:numCache>
                <c:formatCode>_(* #,##0.00_);_(* \(#,##0.00\);_(* "-"??_);_(@_)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1995693652065951"/>
          <c:y val="0.45044432779235927"/>
          <c:w val="0.9867549939491097"/>
          <c:h val="0.72442578011081937"/>
        </c:manualLayout>
      </c:layout>
      <c:overlay val="0"/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DO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8" workbookViewId="0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62700" cy="85725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5</xdr:row>
      <xdr:rowOff>0</xdr:rowOff>
    </xdr:from>
    <xdr:to>
      <xdr:col>2</xdr:col>
      <xdr:colOff>295275</xdr:colOff>
      <xdr:row>9</xdr:row>
      <xdr:rowOff>0</xdr:rowOff>
    </xdr:to>
    <xdr:pic>
      <xdr:nvPicPr>
        <xdr:cNvPr id="817527" name="1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809625"/>
          <a:ext cx="600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10</xdr:row>
      <xdr:rowOff>0</xdr:rowOff>
    </xdr:from>
    <xdr:to>
      <xdr:col>7</xdr:col>
      <xdr:colOff>0</xdr:colOff>
      <xdr:row>10</xdr:row>
      <xdr:rowOff>0</xdr:rowOff>
    </xdr:to>
    <xdr:graphicFrame macro="">
      <xdr:nvGraphicFramePr>
        <xdr:cNvPr id="95785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276225</xdr:colOff>
      <xdr:row>1</xdr:row>
      <xdr:rowOff>9525</xdr:rowOff>
    </xdr:from>
    <xdr:to>
      <xdr:col>1</xdr:col>
      <xdr:colOff>352425</xdr:colOff>
      <xdr:row>4</xdr:row>
      <xdr:rowOff>38100</xdr:rowOff>
    </xdr:to>
    <xdr:pic>
      <xdr:nvPicPr>
        <xdr:cNvPr id="957857" name="1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4300"/>
          <a:ext cx="600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B1:H239"/>
  <sheetViews>
    <sheetView showZeros="0" tabSelected="1" zoomScaleNormal="100" workbookViewId="0">
      <selection activeCell="B6" sqref="B6:E6"/>
    </sheetView>
  </sheetViews>
  <sheetFormatPr baseColWidth="10" defaultRowHeight="12.75" x14ac:dyDescent="0.2"/>
  <cols>
    <col min="1" max="1" width="3.140625" style="2" customWidth="1"/>
    <col min="2" max="2" width="9.85546875" style="2" customWidth="1"/>
    <col min="3" max="3" width="65.42578125" style="2" customWidth="1"/>
    <col min="4" max="4" width="14.140625" style="3" customWidth="1"/>
    <col min="5" max="5" width="18.5703125" style="3" customWidth="1"/>
    <col min="6" max="6" width="29.7109375" style="3" customWidth="1"/>
    <col min="7" max="7" width="18.140625" style="3" customWidth="1"/>
    <col min="8" max="8" width="13.85546875" style="2" bestFit="1" customWidth="1"/>
    <col min="9" max="9" width="17.85546875" style="2" bestFit="1" customWidth="1"/>
    <col min="10" max="10" width="11.42578125" style="2"/>
    <col min="11" max="11" width="11.5703125" style="2" bestFit="1" customWidth="1"/>
    <col min="12" max="17" width="11.42578125" style="2"/>
    <col min="18" max="36" width="0" style="2" hidden="1" customWidth="1"/>
    <col min="37" max="16384" width="11.42578125" style="2"/>
  </cols>
  <sheetData>
    <row r="1" spans="2:6" x14ac:dyDescent="0.2">
      <c r="B1" s="87" t="s">
        <v>55</v>
      </c>
      <c r="C1" s="87"/>
      <c r="D1" s="87"/>
      <c r="E1" s="87"/>
    </row>
    <row r="2" spans="2:6" x14ac:dyDescent="0.2">
      <c r="B2" s="87" t="s">
        <v>339</v>
      </c>
      <c r="C2" s="87"/>
      <c r="D2" s="87"/>
      <c r="E2" s="87"/>
    </row>
    <row r="3" spans="2:6" x14ac:dyDescent="0.2">
      <c r="B3" s="87" t="s">
        <v>56</v>
      </c>
      <c r="C3" s="87"/>
      <c r="D3" s="87"/>
      <c r="E3" s="87"/>
    </row>
    <row r="4" spans="2:6" x14ac:dyDescent="0.2">
      <c r="B4" s="59"/>
      <c r="C4" s="59"/>
      <c r="D4" s="59"/>
      <c r="E4" s="59"/>
    </row>
    <row r="5" spans="2:6" x14ac:dyDescent="0.2">
      <c r="B5" s="88" t="s">
        <v>340</v>
      </c>
      <c r="C5" s="88"/>
      <c r="D5" s="88"/>
      <c r="E5" s="88"/>
    </row>
    <row r="6" spans="2:6" ht="15" x14ac:dyDescent="0.25">
      <c r="B6" s="89" t="s">
        <v>348</v>
      </c>
      <c r="C6" s="89"/>
      <c r="D6" s="89"/>
      <c r="E6" s="89"/>
    </row>
    <row r="7" spans="2:6" x14ac:dyDescent="0.2">
      <c r="B7" s="87" t="s">
        <v>11</v>
      </c>
      <c r="C7" s="87"/>
      <c r="D7" s="87"/>
      <c r="E7" s="87"/>
    </row>
    <row r="8" spans="2:6" x14ac:dyDescent="0.2">
      <c r="D8" s="2"/>
      <c r="E8" s="2"/>
    </row>
    <row r="9" spans="2:6" ht="15.75" x14ac:dyDescent="0.25">
      <c r="B9" s="6"/>
      <c r="C9" s="9"/>
      <c r="D9" s="10"/>
      <c r="E9" s="35" t="s">
        <v>24</v>
      </c>
    </row>
    <row r="10" spans="2:6" ht="16.5" customHeight="1" x14ac:dyDescent="0.2">
      <c r="B10" s="50" t="s">
        <v>349</v>
      </c>
      <c r="C10" s="7"/>
      <c r="D10" s="12"/>
      <c r="E10" s="70">
        <v>151693.35999999999</v>
      </c>
    </row>
    <row r="11" spans="2:6" ht="16.5" customHeight="1" x14ac:dyDescent="0.2">
      <c r="B11" s="50" t="s">
        <v>350</v>
      </c>
      <c r="C11" s="7"/>
      <c r="D11" s="12"/>
      <c r="E11" s="70">
        <v>9445775.75</v>
      </c>
    </row>
    <row r="12" spans="2:6" ht="16.5" customHeight="1" x14ac:dyDescent="0.2">
      <c r="B12" s="50" t="s">
        <v>356</v>
      </c>
      <c r="C12" s="7"/>
      <c r="D12" s="12"/>
      <c r="E12" s="70">
        <v>3170751.95</v>
      </c>
    </row>
    <row r="13" spans="2:6" ht="16.5" customHeight="1" thickBot="1" x14ac:dyDescent="0.25">
      <c r="B13" s="50" t="s">
        <v>351</v>
      </c>
      <c r="C13" s="7"/>
      <c r="D13" s="12"/>
      <c r="E13" s="78">
        <v>5000</v>
      </c>
    </row>
    <row r="14" spans="2:6" ht="16.5" customHeight="1" thickBot="1" x14ac:dyDescent="0.3">
      <c r="B14" s="11" t="s">
        <v>29</v>
      </c>
      <c r="C14" s="9"/>
      <c r="D14" s="12"/>
      <c r="E14" s="49">
        <f>SUM(E10:E13)</f>
        <v>12773221.059999999</v>
      </c>
    </row>
    <row r="15" spans="2:6" ht="16.5" thickTop="1" x14ac:dyDescent="0.25">
      <c r="B15" s="6"/>
      <c r="C15" s="9"/>
      <c r="D15" s="12"/>
      <c r="E15" s="19"/>
    </row>
    <row r="16" spans="2:6" ht="15.75" x14ac:dyDescent="0.25">
      <c r="B16" s="90"/>
      <c r="C16" s="90"/>
      <c r="D16" s="90"/>
      <c r="E16" s="19"/>
      <c r="F16" s="33"/>
    </row>
    <row r="17" spans="2:6" ht="36" customHeight="1" x14ac:dyDescent="0.2">
      <c r="B17" s="60" t="s">
        <v>76</v>
      </c>
      <c r="C17" s="39" t="s">
        <v>33</v>
      </c>
      <c r="D17" s="40">
        <v>2016</v>
      </c>
      <c r="E17" s="10"/>
      <c r="F17" s="33"/>
    </row>
    <row r="18" spans="2:6" ht="18.95" customHeight="1" x14ac:dyDescent="0.2">
      <c r="B18" s="41">
        <v>2.1</v>
      </c>
      <c r="C18" s="42" t="s">
        <v>17</v>
      </c>
      <c r="D18" s="43">
        <f>SUM(D19+D22+D27+D30+D33+D37+D44+D47+D52)</f>
        <v>9559014.0300000012</v>
      </c>
      <c r="E18" s="10"/>
      <c r="F18" s="53"/>
    </row>
    <row r="19" spans="2:6" x14ac:dyDescent="0.2">
      <c r="B19" s="13" t="s">
        <v>79</v>
      </c>
      <c r="C19" s="13" t="s">
        <v>12</v>
      </c>
      <c r="D19" s="15">
        <f>SUM(D20:D21)</f>
        <v>6848183</v>
      </c>
      <c r="E19" s="10"/>
      <c r="F19" s="33"/>
    </row>
    <row r="20" spans="2:6" x14ac:dyDescent="0.2">
      <c r="B20" s="4" t="s">
        <v>77</v>
      </c>
      <c r="C20" s="4" t="s">
        <v>6</v>
      </c>
      <c r="D20" s="71">
        <v>6848183</v>
      </c>
      <c r="E20" s="51"/>
      <c r="F20" s="33"/>
    </row>
    <row r="21" spans="2:6" x14ac:dyDescent="0.2">
      <c r="B21" s="4"/>
      <c r="C21" s="4"/>
      <c r="D21" s="71"/>
      <c r="E21" s="51"/>
      <c r="F21" s="33"/>
    </row>
    <row r="22" spans="2:6" x14ac:dyDescent="0.2">
      <c r="B22" s="13" t="s">
        <v>80</v>
      </c>
      <c r="C22" s="13" t="s">
        <v>81</v>
      </c>
      <c r="D22" s="72">
        <f>SUM(D23:D25)</f>
        <v>30500</v>
      </c>
      <c r="E22" s="10"/>
      <c r="F22" s="33"/>
    </row>
    <row r="23" spans="2:6" x14ac:dyDescent="0.2">
      <c r="B23" s="4" t="s">
        <v>82</v>
      </c>
      <c r="C23" s="4" t="s">
        <v>74</v>
      </c>
      <c r="D23" s="71"/>
      <c r="E23" s="10"/>
      <c r="F23" s="33"/>
    </row>
    <row r="24" spans="2:6" x14ac:dyDescent="0.2">
      <c r="B24" s="4" t="s">
        <v>83</v>
      </c>
      <c r="C24" s="4" t="s">
        <v>84</v>
      </c>
      <c r="D24" s="71">
        <v>30500</v>
      </c>
      <c r="E24" s="10"/>
      <c r="F24" s="33"/>
    </row>
    <row r="25" spans="2:6" x14ac:dyDescent="0.2">
      <c r="B25" s="4" t="s">
        <v>78</v>
      </c>
      <c r="C25" s="4" t="s">
        <v>57</v>
      </c>
      <c r="D25" s="71">
        <v>0</v>
      </c>
      <c r="E25" s="10"/>
      <c r="F25" s="33"/>
    </row>
    <row r="26" spans="2:6" x14ac:dyDescent="0.2">
      <c r="B26" s="4"/>
      <c r="C26" s="4"/>
      <c r="D26" s="71"/>
      <c r="E26" s="10"/>
      <c r="F26" s="33"/>
    </row>
    <row r="27" spans="2:6" x14ac:dyDescent="0.2">
      <c r="B27" s="13" t="s">
        <v>86</v>
      </c>
      <c r="C27" s="13" t="s">
        <v>87</v>
      </c>
      <c r="D27" s="72">
        <f>SUM(D28:D29)</f>
        <v>69217</v>
      </c>
      <c r="E27" s="10"/>
      <c r="F27" s="33"/>
    </row>
    <row r="28" spans="2:6" x14ac:dyDescent="0.2">
      <c r="B28" s="4" t="s">
        <v>85</v>
      </c>
      <c r="C28" s="4" t="s">
        <v>88</v>
      </c>
      <c r="D28" s="71">
        <v>69217</v>
      </c>
      <c r="E28" s="10"/>
      <c r="F28" s="33"/>
    </row>
    <row r="29" spans="2:6" x14ac:dyDescent="0.2">
      <c r="B29" s="4"/>
      <c r="C29" s="4"/>
      <c r="D29" s="71"/>
      <c r="E29" s="10"/>
      <c r="F29" s="33"/>
    </row>
    <row r="30" spans="2:6" x14ac:dyDescent="0.2">
      <c r="B30" s="62" t="s">
        <v>89</v>
      </c>
      <c r="C30" s="13" t="s">
        <v>90</v>
      </c>
      <c r="D30" s="72">
        <f>SUM(D31)</f>
        <v>0</v>
      </c>
      <c r="E30" s="10"/>
      <c r="F30" s="33"/>
    </row>
    <row r="31" spans="2:6" x14ac:dyDescent="0.2">
      <c r="B31" s="61" t="s">
        <v>91</v>
      </c>
      <c r="C31" s="4" t="s">
        <v>75</v>
      </c>
      <c r="D31" s="71"/>
      <c r="E31" s="10"/>
      <c r="F31" s="33"/>
    </row>
    <row r="32" spans="2:6" x14ac:dyDescent="0.2">
      <c r="B32" s="61"/>
      <c r="C32" s="4"/>
      <c r="D32" s="71"/>
      <c r="E32" s="10"/>
      <c r="F32" s="33"/>
    </row>
    <row r="33" spans="2:6" x14ac:dyDescent="0.2">
      <c r="B33" s="62" t="s">
        <v>92</v>
      </c>
      <c r="C33" s="13" t="s">
        <v>105</v>
      </c>
      <c r="D33" s="72">
        <f>SUM(D34:D35)</f>
        <v>44488.28</v>
      </c>
      <c r="E33" s="10"/>
      <c r="F33" s="33"/>
    </row>
    <row r="34" spans="2:6" x14ac:dyDescent="0.2">
      <c r="B34" s="61" t="s">
        <v>330</v>
      </c>
      <c r="C34" s="4" t="s">
        <v>333</v>
      </c>
      <c r="D34" s="71">
        <v>44488.28</v>
      </c>
      <c r="E34" s="10"/>
      <c r="F34" s="33"/>
    </row>
    <row r="35" spans="2:6" x14ac:dyDescent="0.2">
      <c r="B35" s="61" t="s">
        <v>93</v>
      </c>
      <c r="C35" s="4" t="s">
        <v>94</v>
      </c>
      <c r="D35" s="71"/>
      <c r="E35" s="10"/>
      <c r="F35" s="33"/>
    </row>
    <row r="36" spans="2:6" x14ac:dyDescent="0.2">
      <c r="B36" s="61"/>
      <c r="C36" s="4"/>
      <c r="D36" s="71"/>
      <c r="E36" s="10"/>
      <c r="F36" s="33"/>
    </row>
    <row r="37" spans="2:6" x14ac:dyDescent="0.2">
      <c r="B37" s="62" t="s">
        <v>95</v>
      </c>
      <c r="C37" s="13" t="s">
        <v>104</v>
      </c>
      <c r="D37" s="72">
        <f>SUM(D38:D42)</f>
        <v>1456248</v>
      </c>
      <c r="E37" s="10"/>
      <c r="F37" s="33"/>
    </row>
    <row r="38" spans="2:6" x14ac:dyDescent="0.2">
      <c r="B38" s="61" t="s">
        <v>96</v>
      </c>
      <c r="C38" s="4" t="s">
        <v>97</v>
      </c>
      <c r="D38" s="71">
        <v>0</v>
      </c>
      <c r="E38" s="10"/>
      <c r="F38" s="33"/>
    </row>
    <row r="39" spans="2:6" x14ac:dyDescent="0.2">
      <c r="B39" s="61" t="s">
        <v>338</v>
      </c>
      <c r="C39" s="4" t="s">
        <v>319</v>
      </c>
      <c r="D39" s="71"/>
      <c r="E39" s="10"/>
      <c r="F39" s="33"/>
    </row>
    <row r="40" spans="2:6" x14ac:dyDescent="0.2">
      <c r="B40" s="61" t="s">
        <v>98</v>
      </c>
      <c r="C40" s="4" t="s">
        <v>99</v>
      </c>
      <c r="D40" s="71">
        <v>1456248</v>
      </c>
      <c r="E40" s="10"/>
      <c r="F40" s="33"/>
    </row>
    <row r="41" spans="2:6" x14ac:dyDescent="0.2">
      <c r="B41" s="61" t="s">
        <v>318</v>
      </c>
      <c r="C41" s="4" t="s">
        <v>311</v>
      </c>
      <c r="D41" s="71"/>
      <c r="E41" s="10"/>
      <c r="F41" s="33"/>
    </row>
    <row r="42" spans="2:6" x14ac:dyDescent="0.2">
      <c r="B42" s="61" t="s">
        <v>100</v>
      </c>
      <c r="C42" s="4" t="s">
        <v>101</v>
      </c>
      <c r="D42" s="71"/>
      <c r="E42" s="10"/>
      <c r="F42" s="33"/>
    </row>
    <row r="43" spans="2:6" x14ac:dyDescent="0.2">
      <c r="B43" s="61"/>
      <c r="C43" s="4"/>
      <c r="D43" s="71"/>
      <c r="E43" s="10"/>
      <c r="F43" s="33"/>
    </row>
    <row r="44" spans="2:6" x14ac:dyDescent="0.2">
      <c r="B44" s="62" t="s">
        <v>102</v>
      </c>
      <c r="C44" s="13" t="s">
        <v>103</v>
      </c>
      <c r="D44" s="72">
        <f>SUM(D45)</f>
        <v>68750</v>
      </c>
      <c r="E44" s="10"/>
      <c r="F44" s="33"/>
    </row>
    <row r="45" spans="2:6" x14ac:dyDescent="0.2">
      <c r="B45" s="61" t="s">
        <v>106</v>
      </c>
      <c r="C45" s="4" t="s">
        <v>107</v>
      </c>
      <c r="D45" s="71">
        <v>68750</v>
      </c>
      <c r="E45" s="10"/>
      <c r="F45" s="33"/>
    </row>
    <row r="46" spans="2:6" x14ac:dyDescent="0.2">
      <c r="B46" s="61"/>
      <c r="C46" s="4"/>
      <c r="D46" s="71"/>
      <c r="E46" s="10"/>
      <c r="F46" s="33"/>
    </row>
    <row r="47" spans="2:6" x14ac:dyDescent="0.2">
      <c r="B47" s="62" t="s">
        <v>286</v>
      </c>
      <c r="C47" s="13" t="s">
        <v>287</v>
      </c>
      <c r="D47" s="72">
        <f>SUM(D48:D50)</f>
        <v>0</v>
      </c>
      <c r="E47" s="10"/>
      <c r="F47" s="33"/>
    </row>
    <row r="48" spans="2:6" x14ac:dyDescent="0.2">
      <c r="B48" s="61" t="s">
        <v>289</v>
      </c>
      <c r="C48" s="4" t="s">
        <v>290</v>
      </c>
      <c r="D48" s="71"/>
      <c r="E48" s="10"/>
      <c r="F48" s="33"/>
    </row>
    <row r="49" spans="2:6" x14ac:dyDescent="0.2">
      <c r="B49" s="61" t="s">
        <v>288</v>
      </c>
      <c r="C49" s="4" t="s">
        <v>320</v>
      </c>
      <c r="D49" s="71"/>
      <c r="E49" s="10"/>
      <c r="F49" s="33"/>
    </row>
    <row r="50" spans="2:6" x14ac:dyDescent="0.2">
      <c r="B50" s="61" t="s">
        <v>314</v>
      </c>
      <c r="C50" s="4" t="s">
        <v>315</v>
      </c>
      <c r="D50" s="71"/>
      <c r="E50" s="10"/>
      <c r="F50" s="33"/>
    </row>
    <row r="51" spans="2:6" x14ac:dyDescent="0.2">
      <c r="B51" s="61"/>
      <c r="C51" s="4"/>
      <c r="D51" s="71"/>
      <c r="E51" s="10"/>
      <c r="F51" s="33"/>
    </row>
    <row r="52" spans="2:6" x14ac:dyDescent="0.2">
      <c r="B52" s="63" t="s">
        <v>108</v>
      </c>
      <c r="C52" s="7" t="s">
        <v>1</v>
      </c>
      <c r="D52" s="72">
        <f>SUM(D53:D55)</f>
        <v>1041627.7499999999</v>
      </c>
      <c r="E52" s="10"/>
      <c r="F52" s="33"/>
    </row>
    <row r="53" spans="2:6" x14ac:dyDescent="0.2">
      <c r="B53" s="64" t="s">
        <v>109</v>
      </c>
      <c r="C53" s="9" t="s">
        <v>26</v>
      </c>
      <c r="D53" s="71">
        <v>481832.91</v>
      </c>
      <c r="E53" s="10"/>
      <c r="F53" s="52"/>
    </row>
    <row r="54" spans="2:6" x14ac:dyDescent="0.2">
      <c r="B54" s="64" t="s">
        <v>110</v>
      </c>
      <c r="C54" s="9" t="s">
        <v>34</v>
      </c>
      <c r="D54" s="71">
        <v>489509.48</v>
      </c>
      <c r="E54" s="10"/>
      <c r="F54" s="33"/>
    </row>
    <row r="55" spans="2:6" x14ac:dyDescent="0.2">
      <c r="B55" s="64" t="s">
        <v>111</v>
      </c>
      <c r="C55" s="9" t="s">
        <v>18</v>
      </c>
      <c r="D55" s="79">
        <v>70285.36</v>
      </c>
      <c r="E55" s="10"/>
      <c r="F55" s="33"/>
    </row>
    <row r="56" spans="2:6" ht="18" customHeight="1" x14ac:dyDescent="0.2">
      <c r="B56" s="8"/>
      <c r="C56" s="65" t="s">
        <v>235</v>
      </c>
      <c r="D56" s="67"/>
      <c r="E56" s="69">
        <f>+D18</f>
        <v>9559014.0300000012</v>
      </c>
      <c r="F56" s="33"/>
    </row>
    <row r="57" spans="2:6" ht="18.95" customHeight="1" x14ac:dyDescent="0.25">
      <c r="B57" s="44">
        <v>2.2000000000000002</v>
      </c>
      <c r="C57" s="45" t="s">
        <v>16</v>
      </c>
      <c r="D57" s="43">
        <f>D58+D66+D70+D74+D80+D86+D89+D90+D100</f>
        <v>954810.64</v>
      </c>
      <c r="E57" s="10"/>
      <c r="F57" s="10"/>
    </row>
    <row r="58" spans="2:6" x14ac:dyDescent="0.2">
      <c r="B58" s="11" t="s">
        <v>112</v>
      </c>
      <c r="C58" s="7" t="s">
        <v>35</v>
      </c>
      <c r="D58" s="15">
        <f>SUM(D59:D64)</f>
        <v>440438.82</v>
      </c>
      <c r="E58" s="10"/>
      <c r="F58" s="15"/>
    </row>
    <row r="59" spans="2:6" x14ac:dyDescent="0.2">
      <c r="B59" s="50" t="s">
        <v>113</v>
      </c>
      <c r="C59" s="9" t="s">
        <v>69</v>
      </c>
      <c r="D59" s="71">
        <v>15.5</v>
      </c>
      <c r="E59" s="10"/>
      <c r="F59" s="15"/>
    </row>
    <row r="60" spans="2:6" x14ac:dyDescent="0.2">
      <c r="B60" s="50" t="s">
        <v>114</v>
      </c>
      <c r="C60" s="9" t="s">
        <v>115</v>
      </c>
      <c r="D60" s="71">
        <v>196714.81</v>
      </c>
      <c r="E60" s="10"/>
      <c r="F60" s="15"/>
    </row>
    <row r="61" spans="2:6" x14ac:dyDescent="0.2">
      <c r="B61" s="50" t="s">
        <v>116</v>
      </c>
      <c r="C61" s="9" t="s">
        <v>58</v>
      </c>
      <c r="D61" s="71">
        <v>1970</v>
      </c>
      <c r="E61" s="10"/>
      <c r="F61" s="33"/>
    </row>
    <row r="62" spans="2:6" x14ac:dyDescent="0.2">
      <c r="B62" s="50" t="s">
        <v>117</v>
      </c>
      <c r="C62" s="9" t="s">
        <v>59</v>
      </c>
      <c r="D62" s="71">
        <v>2593.5</v>
      </c>
      <c r="E62" s="10"/>
      <c r="F62" s="33"/>
    </row>
    <row r="63" spans="2:6" x14ac:dyDescent="0.2">
      <c r="B63" s="50" t="s">
        <v>118</v>
      </c>
      <c r="C63" s="9" t="s">
        <v>119</v>
      </c>
      <c r="D63" s="71">
        <v>234775.01</v>
      </c>
      <c r="E63" s="10"/>
      <c r="F63" s="33"/>
    </row>
    <row r="64" spans="2:6" x14ac:dyDescent="0.2">
      <c r="B64" s="50" t="s">
        <v>120</v>
      </c>
      <c r="C64" s="9" t="s">
        <v>13</v>
      </c>
      <c r="D64" s="71">
        <v>4370</v>
      </c>
      <c r="E64" s="10"/>
      <c r="F64" s="33"/>
    </row>
    <row r="65" spans="2:6" x14ac:dyDescent="0.2">
      <c r="B65" s="6"/>
      <c r="C65" s="20"/>
      <c r="D65" s="71"/>
      <c r="E65" s="10"/>
      <c r="F65" s="33"/>
    </row>
    <row r="66" spans="2:6" x14ac:dyDescent="0.2">
      <c r="B66" s="11" t="s">
        <v>121</v>
      </c>
      <c r="C66" s="7" t="s">
        <v>36</v>
      </c>
      <c r="D66" s="15">
        <f>SUM(D67:D68)</f>
        <v>0</v>
      </c>
      <c r="E66" s="10"/>
      <c r="F66" s="15"/>
    </row>
    <row r="67" spans="2:6" x14ac:dyDescent="0.2">
      <c r="B67" s="50" t="s">
        <v>122</v>
      </c>
      <c r="C67" s="9" t="s">
        <v>7</v>
      </c>
      <c r="D67" s="71"/>
      <c r="E67" s="10"/>
      <c r="F67" s="33"/>
    </row>
    <row r="68" spans="2:6" x14ac:dyDescent="0.2">
      <c r="B68" s="50" t="s">
        <v>123</v>
      </c>
      <c r="C68" s="9" t="s">
        <v>37</v>
      </c>
      <c r="D68" s="71"/>
      <c r="E68" s="10"/>
      <c r="F68" s="33"/>
    </row>
    <row r="69" spans="2:6" x14ac:dyDescent="0.2">
      <c r="B69" s="50"/>
      <c r="C69" s="9"/>
      <c r="D69" s="16"/>
      <c r="E69" s="10"/>
      <c r="F69" s="33"/>
    </row>
    <row r="70" spans="2:6" x14ac:dyDescent="0.2">
      <c r="B70" s="11" t="s">
        <v>124</v>
      </c>
      <c r="C70" s="7" t="s">
        <v>38</v>
      </c>
      <c r="D70" s="15">
        <f>SUM(D71:D72)</f>
        <v>1010</v>
      </c>
      <c r="E70" s="10"/>
      <c r="F70" s="15"/>
    </row>
    <row r="71" spans="2:6" x14ac:dyDescent="0.2">
      <c r="B71" s="50" t="s">
        <v>125</v>
      </c>
      <c r="C71" s="9" t="s">
        <v>42</v>
      </c>
      <c r="D71" s="71">
        <v>1010</v>
      </c>
      <c r="E71" s="10"/>
      <c r="F71" s="15"/>
    </row>
    <row r="72" spans="2:6" x14ac:dyDescent="0.2">
      <c r="B72" s="50" t="s">
        <v>126</v>
      </c>
      <c r="C72" s="9" t="s">
        <v>60</v>
      </c>
      <c r="D72" s="71"/>
      <c r="E72" s="10"/>
      <c r="F72" s="33"/>
    </row>
    <row r="73" spans="2:6" x14ac:dyDescent="0.2">
      <c r="B73" s="50"/>
      <c r="C73" s="9"/>
      <c r="D73" s="16"/>
      <c r="E73" s="10"/>
      <c r="F73" s="33"/>
    </row>
    <row r="74" spans="2:6" x14ac:dyDescent="0.2">
      <c r="B74" s="11" t="s">
        <v>127</v>
      </c>
      <c r="C74" s="7" t="s">
        <v>2</v>
      </c>
      <c r="D74" s="15">
        <f>SUM(D75:D78)</f>
        <v>280</v>
      </c>
      <c r="E74" s="10"/>
      <c r="F74" s="15"/>
    </row>
    <row r="75" spans="2:6" x14ac:dyDescent="0.2">
      <c r="B75" s="50" t="s">
        <v>128</v>
      </c>
      <c r="C75" s="9" t="s">
        <v>14</v>
      </c>
      <c r="D75" s="71">
        <v>50</v>
      </c>
      <c r="E75" s="10"/>
      <c r="F75" s="33"/>
    </row>
    <row r="76" spans="2:6" x14ac:dyDescent="0.2">
      <c r="B76" s="50" t="s">
        <v>129</v>
      </c>
      <c r="C76" s="20" t="s">
        <v>43</v>
      </c>
      <c r="D76" s="71">
        <v>0</v>
      </c>
      <c r="E76" s="10"/>
      <c r="F76" s="33"/>
    </row>
    <row r="77" spans="2:6" x14ac:dyDescent="0.2">
      <c r="B77" s="50" t="s">
        <v>130</v>
      </c>
      <c r="C77" s="20" t="s">
        <v>72</v>
      </c>
      <c r="D77" s="71"/>
      <c r="E77" s="10"/>
      <c r="F77" s="33"/>
    </row>
    <row r="78" spans="2:6" x14ac:dyDescent="0.2">
      <c r="B78" s="50" t="s">
        <v>131</v>
      </c>
      <c r="C78" s="20" t="s">
        <v>44</v>
      </c>
      <c r="D78" s="71">
        <v>230</v>
      </c>
      <c r="E78" s="10"/>
      <c r="F78" s="33"/>
    </row>
    <row r="79" spans="2:6" x14ac:dyDescent="0.2">
      <c r="B79" s="50"/>
      <c r="C79" s="20"/>
      <c r="D79" s="16"/>
      <c r="E79" s="10"/>
      <c r="F79" s="33"/>
    </row>
    <row r="80" spans="2:6" x14ac:dyDescent="0.2">
      <c r="B80" s="11" t="s">
        <v>132</v>
      </c>
      <c r="C80" s="7" t="s">
        <v>3</v>
      </c>
      <c r="D80" s="15">
        <f>SUM(D81:D84)</f>
        <v>21122</v>
      </c>
      <c r="E80" s="10"/>
      <c r="F80" s="15"/>
    </row>
    <row r="81" spans="2:6" x14ac:dyDescent="0.2">
      <c r="B81" s="50" t="s">
        <v>133</v>
      </c>
      <c r="C81" s="20" t="s">
        <v>61</v>
      </c>
      <c r="D81" s="71">
        <v>19470</v>
      </c>
      <c r="E81" s="10"/>
      <c r="F81" s="15"/>
    </row>
    <row r="82" spans="2:6" x14ac:dyDescent="0.2">
      <c r="B82" s="50" t="s">
        <v>331</v>
      </c>
      <c r="C82" s="20" t="s">
        <v>332</v>
      </c>
      <c r="D82" s="71"/>
      <c r="E82" s="10"/>
      <c r="F82" s="15"/>
    </row>
    <row r="83" spans="2:6" x14ac:dyDescent="0.2">
      <c r="B83" s="50" t="s">
        <v>134</v>
      </c>
      <c r="C83" s="20" t="s">
        <v>53</v>
      </c>
      <c r="D83" s="16"/>
      <c r="E83" s="10"/>
      <c r="F83" s="15"/>
    </row>
    <row r="84" spans="2:6" x14ac:dyDescent="0.2">
      <c r="B84" s="50" t="s">
        <v>135</v>
      </c>
      <c r="C84" s="20" t="s">
        <v>70</v>
      </c>
      <c r="D84" s="16">
        <v>1652</v>
      </c>
      <c r="E84" s="10"/>
      <c r="F84" s="33"/>
    </row>
    <row r="85" spans="2:6" x14ac:dyDescent="0.2">
      <c r="B85" s="50"/>
      <c r="C85" s="20"/>
      <c r="D85" s="16"/>
      <c r="E85" s="10"/>
      <c r="F85" s="33"/>
    </row>
    <row r="86" spans="2:6" x14ac:dyDescent="0.2">
      <c r="B86" s="11" t="s">
        <v>136</v>
      </c>
      <c r="C86" s="7" t="s">
        <v>62</v>
      </c>
      <c r="D86" s="15">
        <f>SUM(D87:D88)</f>
        <v>389908.66000000003</v>
      </c>
      <c r="E86" s="10"/>
      <c r="F86" s="33"/>
    </row>
    <row r="87" spans="2:6" x14ac:dyDescent="0.2">
      <c r="B87" s="50" t="s">
        <v>137</v>
      </c>
      <c r="C87" s="20" t="s">
        <v>63</v>
      </c>
      <c r="D87" s="16">
        <v>186412.66</v>
      </c>
      <c r="E87" s="10"/>
      <c r="F87" s="33"/>
    </row>
    <row r="88" spans="2:6" x14ac:dyDescent="0.2">
      <c r="B88" s="50" t="s">
        <v>138</v>
      </c>
      <c r="C88" s="20" t="s">
        <v>64</v>
      </c>
      <c r="D88" s="71">
        <v>203496</v>
      </c>
      <c r="E88" s="10"/>
      <c r="F88" s="33"/>
    </row>
    <row r="89" spans="2:6" x14ac:dyDescent="0.2">
      <c r="B89" s="50"/>
      <c r="C89" s="20"/>
      <c r="D89" s="16"/>
      <c r="E89" s="10"/>
      <c r="F89" s="33"/>
    </row>
    <row r="90" spans="2:6" x14ac:dyDescent="0.2">
      <c r="B90" s="11" t="s">
        <v>139</v>
      </c>
      <c r="C90" s="54" t="s">
        <v>47</v>
      </c>
      <c r="D90" s="15">
        <f>SUM(D91:D98)</f>
        <v>74849.009999999995</v>
      </c>
      <c r="E90" s="10"/>
      <c r="F90" s="54"/>
    </row>
    <row r="91" spans="2:6" x14ac:dyDescent="0.2">
      <c r="B91" s="50" t="s">
        <v>140</v>
      </c>
      <c r="C91" s="20" t="s">
        <v>141</v>
      </c>
      <c r="D91" s="16"/>
      <c r="E91" s="10"/>
      <c r="F91" s="54"/>
    </row>
    <row r="92" spans="2:6" x14ac:dyDescent="0.2">
      <c r="B92" s="50" t="s">
        <v>260</v>
      </c>
      <c r="C92" s="20" t="s">
        <v>261</v>
      </c>
      <c r="D92" s="71">
        <v>15000</v>
      </c>
      <c r="E92" s="10"/>
      <c r="F92" s="54"/>
    </row>
    <row r="93" spans="2:6" x14ac:dyDescent="0.2">
      <c r="B93" s="50" t="s">
        <v>305</v>
      </c>
      <c r="C93" s="20" t="s">
        <v>306</v>
      </c>
      <c r="D93" s="71"/>
      <c r="E93" s="10"/>
      <c r="F93" s="54"/>
    </row>
    <row r="94" spans="2:6" x14ac:dyDescent="0.2">
      <c r="B94" s="50" t="s">
        <v>268</v>
      </c>
      <c r="C94" s="20" t="s">
        <v>269</v>
      </c>
      <c r="D94" s="71"/>
      <c r="E94" s="10"/>
      <c r="F94" s="54"/>
    </row>
    <row r="95" spans="2:6" x14ac:dyDescent="0.2">
      <c r="B95" s="50" t="s">
        <v>255</v>
      </c>
      <c r="C95" s="20" t="s">
        <v>335</v>
      </c>
      <c r="D95" s="71">
        <v>7154.99</v>
      </c>
      <c r="E95" s="10"/>
      <c r="F95" s="54"/>
    </row>
    <row r="96" spans="2:6" x14ac:dyDescent="0.2">
      <c r="B96" s="50" t="s">
        <v>270</v>
      </c>
      <c r="C96" s="20" t="s">
        <v>271</v>
      </c>
      <c r="D96" s="71"/>
      <c r="E96" s="10"/>
      <c r="F96" s="54"/>
    </row>
    <row r="97" spans="2:6" x14ac:dyDescent="0.2">
      <c r="B97" s="50" t="s">
        <v>256</v>
      </c>
      <c r="C97" s="20" t="s">
        <v>257</v>
      </c>
      <c r="D97" s="71"/>
      <c r="E97" s="10"/>
      <c r="F97" s="54"/>
    </row>
    <row r="98" spans="2:6" x14ac:dyDescent="0.2">
      <c r="B98" s="50" t="s">
        <v>142</v>
      </c>
      <c r="C98" s="20" t="s">
        <v>143</v>
      </c>
      <c r="D98" s="71">
        <v>52694.02</v>
      </c>
      <c r="E98" s="10"/>
      <c r="F98" s="33"/>
    </row>
    <row r="99" spans="2:6" x14ac:dyDescent="0.2">
      <c r="B99" s="50"/>
      <c r="C99" s="20"/>
      <c r="D99" s="16"/>
      <c r="E99" s="10"/>
      <c r="F99" s="33"/>
    </row>
    <row r="100" spans="2:6" x14ac:dyDescent="0.2">
      <c r="B100" s="11" t="s">
        <v>144</v>
      </c>
      <c r="C100" s="7" t="s">
        <v>4</v>
      </c>
      <c r="D100" s="15">
        <f>SUM(D101:D114)</f>
        <v>27202.15</v>
      </c>
      <c r="E100" s="10"/>
      <c r="F100" s="33"/>
    </row>
    <row r="101" spans="2:6" x14ac:dyDescent="0.2">
      <c r="B101" s="50" t="s">
        <v>145</v>
      </c>
      <c r="C101" s="9" t="s">
        <v>73</v>
      </c>
      <c r="D101" s="16"/>
      <c r="E101" s="10"/>
      <c r="F101" s="33"/>
    </row>
    <row r="102" spans="2:6" x14ac:dyDescent="0.2">
      <c r="B102" s="50" t="s">
        <v>146</v>
      </c>
      <c r="C102" s="9" t="s">
        <v>8</v>
      </c>
      <c r="D102" s="71">
        <v>3482.15</v>
      </c>
      <c r="E102" s="10"/>
      <c r="F102" s="33"/>
    </row>
    <row r="103" spans="2:6" x14ac:dyDescent="0.2">
      <c r="B103" s="50" t="s">
        <v>299</v>
      </c>
      <c r="C103" s="20" t="s">
        <v>300</v>
      </c>
      <c r="D103" s="71"/>
      <c r="E103" s="10"/>
      <c r="F103" s="33"/>
    </row>
    <row r="104" spans="2:6" x14ac:dyDescent="0.2">
      <c r="B104" s="50" t="s">
        <v>282</v>
      </c>
      <c r="C104" s="20" t="s">
        <v>283</v>
      </c>
      <c r="D104" s="71">
        <v>1870</v>
      </c>
      <c r="E104" s="10"/>
      <c r="F104" s="33"/>
    </row>
    <row r="105" spans="2:6" x14ac:dyDescent="0.2">
      <c r="B105" s="50" t="s">
        <v>307</v>
      </c>
      <c r="C105" s="20" t="s">
        <v>308</v>
      </c>
      <c r="D105" s="71"/>
      <c r="E105" s="10"/>
      <c r="F105" s="33"/>
    </row>
    <row r="106" spans="2:6" x14ac:dyDescent="0.2">
      <c r="B106" s="50" t="s">
        <v>262</v>
      </c>
      <c r="C106" s="20" t="s">
        <v>263</v>
      </c>
      <c r="D106" s="71"/>
      <c r="E106" s="10"/>
      <c r="F106" s="33"/>
    </row>
    <row r="107" spans="2:6" x14ac:dyDescent="0.2">
      <c r="B107" s="50" t="s">
        <v>147</v>
      </c>
      <c r="C107" s="20" t="s">
        <v>148</v>
      </c>
      <c r="D107" s="71"/>
      <c r="E107" s="10"/>
      <c r="F107" s="33"/>
    </row>
    <row r="108" spans="2:6" x14ac:dyDescent="0.2">
      <c r="B108" s="50" t="s">
        <v>301</v>
      </c>
      <c r="C108" s="20" t="s">
        <v>302</v>
      </c>
      <c r="D108" s="71"/>
      <c r="E108" s="10"/>
      <c r="F108" s="33"/>
    </row>
    <row r="109" spans="2:6" x14ac:dyDescent="0.2">
      <c r="B109" s="50" t="s">
        <v>149</v>
      </c>
      <c r="C109" s="20" t="s">
        <v>150</v>
      </c>
      <c r="D109" s="71"/>
      <c r="E109" s="10"/>
      <c r="F109" s="33"/>
    </row>
    <row r="110" spans="2:6" x14ac:dyDescent="0.2">
      <c r="B110" s="50" t="s">
        <v>272</v>
      </c>
      <c r="C110" s="20" t="s">
        <v>273</v>
      </c>
      <c r="D110" s="71"/>
      <c r="E110" s="10"/>
      <c r="F110" s="33"/>
    </row>
    <row r="111" spans="2:6" x14ac:dyDescent="0.2">
      <c r="B111" s="50" t="s">
        <v>274</v>
      </c>
      <c r="C111" s="20" t="s">
        <v>275</v>
      </c>
      <c r="D111" s="71"/>
      <c r="E111" s="10"/>
      <c r="F111" s="33"/>
    </row>
    <row r="112" spans="2:6" x14ac:dyDescent="0.2">
      <c r="B112" s="50" t="s">
        <v>295</v>
      </c>
      <c r="C112" s="20" t="s">
        <v>296</v>
      </c>
      <c r="D112" s="71">
        <v>18880</v>
      </c>
      <c r="E112" s="10"/>
      <c r="F112" s="33"/>
    </row>
    <row r="113" spans="2:6" x14ac:dyDescent="0.2">
      <c r="B113" s="50" t="s">
        <v>151</v>
      </c>
      <c r="C113" s="20" t="s">
        <v>152</v>
      </c>
      <c r="D113" s="71">
        <v>2970</v>
      </c>
      <c r="E113" s="10"/>
      <c r="F113" s="33"/>
    </row>
    <row r="114" spans="2:6" x14ac:dyDescent="0.2">
      <c r="B114" s="50" t="s">
        <v>334</v>
      </c>
      <c r="C114" s="20" t="s">
        <v>153</v>
      </c>
      <c r="D114" s="71"/>
      <c r="E114" s="10"/>
      <c r="F114" s="33"/>
    </row>
    <row r="115" spans="2:6" ht="18" customHeight="1" x14ac:dyDescent="0.2">
      <c r="B115" s="8"/>
      <c r="C115" s="65" t="s">
        <v>0</v>
      </c>
      <c r="D115" s="68"/>
      <c r="E115" s="69">
        <f>+D57</f>
        <v>954810.64</v>
      </c>
      <c r="F115" s="33"/>
    </row>
    <row r="116" spans="2:6" ht="18.95" customHeight="1" x14ac:dyDescent="0.25">
      <c r="B116" s="44">
        <v>2.2999999999999998</v>
      </c>
      <c r="C116" s="45" t="s">
        <v>15</v>
      </c>
      <c r="D116" s="43">
        <f>SUM(D117+D123+D129+D136+D142+D158+D171)</f>
        <v>841225.35</v>
      </c>
      <c r="E116" s="10"/>
      <c r="F116" s="33"/>
    </row>
    <row r="117" spans="2:6" x14ac:dyDescent="0.2">
      <c r="B117" s="11" t="s">
        <v>154</v>
      </c>
      <c r="C117" s="7" t="s">
        <v>5</v>
      </c>
      <c r="D117" s="15">
        <f>SUM(D118:D121)</f>
        <v>102653.89</v>
      </c>
      <c r="E117" s="10"/>
      <c r="F117" s="33"/>
    </row>
    <row r="118" spans="2:6" x14ac:dyDescent="0.2">
      <c r="B118" s="50" t="s">
        <v>155</v>
      </c>
      <c r="C118" s="9" t="s">
        <v>9</v>
      </c>
      <c r="D118" s="71">
        <v>59483.89</v>
      </c>
      <c r="E118" s="10"/>
    </row>
    <row r="119" spans="2:6" x14ac:dyDescent="0.2">
      <c r="B119" s="50" t="s">
        <v>156</v>
      </c>
      <c r="C119" s="9" t="s">
        <v>157</v>
      </c>
      <c r="D119" s="71"/>
      <c r="E119" s="10"/>
    </row>
    <row r="120" spans="2:6" x14ac:dyDescent="0.2">
      <c r="B120" s="50" t="s">
        <v>158</v>
      </c>
      <c r="C120" s="9" t="s">
        <v>159</v>
      </c>
      <c r="D120" s="71">
        <v>43000</v>
      </c>
      <c r="E120" s="10"/>
    </row>
    <row r="121" spans="2:6" x14ac:dyDescent="0.2">
      <c r="B121" s="50" t="s">
        <v>276</v>
      </c>
      <c r="C121" s="9" t="s">
        <v>277</v>
      </c>
      <c r="D121" s="71">
        <v>170</v>
      </c>
      <c r="E121" s="10"/>
    </row>
    <row r="122" spans="2:6" x14ac:dyDescent="0.2">
      <c r="B122" s="50"/>
      <c r="C122" s="9"/>
      <c r="D122" s="71"/>
      <c r="E122" s="10"/>
    </row>
    <row r="123" spans="2:6" x14ac:dyDescent="0.2">
      <c r="B123" s="11" t="s">
        <v>160</v>
      </c>
      <c r="C123" s="7" t="s">
        <v>65</v>
      </c>
      <c r="D123" s="15">
        <f>SUM(D124:D127)</f>
        <v>14514</v>
      </c>
      <c r="E123" s="10"/>
    </row>
    <row r="124" spans="2:6" x14ac:dyDescent="0.2">
      <c r="B124" s="50" t="s">
        <v>161</v>
      </c>
      <c r="C124" s="9" t="s">
        <v>66</v>
      </c>
      <c r="D124" s="71"/>
      <c r="E124" s="10"/>
    </row>
    <row r="125" spans="2:6" x14ac:dyDescent="0.2">
      <c r="B125" s="50" t="s">
        <v>162</v>
      </c>
      <c r="C125" s="9" t="s">
        <v>67</v>
      </c>
      <c r="D125" s="71">
        <v>14514</v>
      </c>
      <c r="E125" s="10"/>
    </row>
    <row r="126" spans="2:6" x14ac:dyDescent="0.2">
      <c r="B126" s="50" t="s">
        <v>163</v>
      </c>
      <c r="C126" s="9" t="s">
        <v>71</v>
      </c>
      <c r="D126" s="71"/>
      <c r="E126" s="10"/>
    </row>
    <row r="127" spans="2:6" x14ac:dyDescent="0.2">
      <c r="B127" s="50" t="s">
        <v>321</v>
      </c>
      <c r="C127" s="9" t="s">
        <v>322</v>
      </c>
      <c r="D127" s="71"/>
      <c r="E127" s="10"/>
    </row>
    <row r="128" spans="2:6" x14ac:dyDescent="0.2">
      <c r="B128" s="50"/>
      <c r="C128" s="9"/>
      <c r="D128" s="16"/>
      <c r="E128" s="10"/>
    </row>
    <row r="129" spans="2:6" x14ac:dyDescent="0.2">
      <c r="B129" s="11" t="s">
        <v>164</v>
      </c>
      <c r="C129" s="7" t="s">
        <v>39</v>
      </c>
      <c r="D129" s="15">
        <f>SUM(D130:D134)</f>
        <v>200123.51999999999</v>
      </c>
      <c r="E129" s="10"/>
      <c r="F129" s="33"/>
    </row>
    <row r="130" spans="2:6" x14ac:dyDescent="0.2">
      <c r="B130" s="50" t="s">
        <v>165</v>
      </c>
      <c r="C130" s="9" t="s">
        <v>31</v>
      </c>
      <c r="D130" s="71">
        <v>65525.4</v>
      </c>
      <c r="E130" s="10"/>
      <c r="F130" s="33"/>
    </row>
    <row r="131" spans="2:6" x14ac:dyDescent="0.2">
      <c r="B131" s="50" t="s">
        <v>166</v>
      </c>
      <c r="C131" s="9" t="s">
        <v>40</v>
      </c>
      <c r="D131" s="71">
        <v>48776.5</v>
      </c>
      <c r="E131" s="10"/>
      <c r="F131" s="33"/>
    </row>
    <row r="132" spans="2:6" x14ac:dyDescent="0.2">
      <c r="B132" s="50" t="s">
        <v>167</v>
      </c>
      <c r="C132" s="20" t="s">
        <v>45</v>
      </c>
      <c r="D132" s="71">
        <v>73677.62</v>
      </c>
      <c r="E132" s="10"/>
      <c r="F132" s="33"/>
    </row>
    <row r="133" spans="2:6" x14ac:dyDescent="0.2">
      <c r="B133" s="50" t="s">
        <v>168</v>
      </c>
      <c r="C133" s="20" t="s">
        <v>68</v>
      </c>
      <c r="D133" s="71">
        <v>12144</v>
      </c>
      <c r="E133" s="10"/>
      <c r="F133" s="33"/>
    </row>
    <row r="134" spans="2:6" x14ac:dyDescent="0.2">
      <c r="B134" s="75" t="s">
        <v>312</v>
      </c>
      <c r="C134" s="76" t="s">
        <v>313</v>
      </c>
      <c r="D134" s="71"/>
      <c r="E134" s="10"/>
      <c r="F134" s="33"/>
    </row>
    <row r="135" spans="2:6" x14ac:dyDescent="0.2">
      <c r="B135" s="50"/>
      <c r="C135" s="20"/>
      <c r="D135" s="16"/>
      <c r="E135" s="10"/>
      <c r="F135" s="33"/>
    </row>
    <row r="136" spans="2:6" x14ac:dyDescent="0.2">
      <c r="B136" s="11" t="s">
        <v>169</v>
      </c>
      <c r="C136" s="54" t="s">
        <v>48</v>
      </c>
      <c r="D136" s="15">
        <f>SUM(D137:D140)</f>
        <v>7561.53</v>
      </c>
      <c r="E136" s="10"/>
      <c r="F136" s="33"/>
    </row>
    <row r="137" spans="2:6" x14ac:dyDescent="0.2">
      <c r="B137" s="50" t="s">
        <v>170</v>
      </c>
      <c r="C137" s="20" t="s">
        <v>171</v>
      </c>
      <c r="D137" s="57">
        <v>0</v>
      </c>
      <c r="E137" s="10"/>
      <c r="F137" s="33"/>
    </row>
    <row r="138" spans="2:6" x14ac:dyDescent="0.2">
      <c r="B138" s="50" t="s">
        <v>172</v>
      </c>
      <c r="C138" s="20" t="s">
        <v>50</v>
      </c>
      <c r="D138" s="57"/>
      <c r="E138" s="10"/>
      <c r="F138" s="33"/>
    </row>
    <row r="139" spans="2:6" x14ac:dyDescent="0.2">
      <c r="B139" s="50" t="s">
        <v>173</v>
      </c>
      <c r="C139" s="20" t="s">
        <v>49</v>
      </c>
      <c r="D139" s="57"/>
      <c r="E139" s="10"/>
      <c r="F139" s="33"/>
    </row>
    <row r="140" spans="2:6" x14ac:dyDescent="0.2">
      <c r="B140" s="50" t="s">
        <v>174</v>
      </c>
      <c r="C140" s="20" t="s">
        <v>175</v>
      </c>
      <c r="D140" s="71">
        <v>7561.53</v>
      </c>
      <c r="E140" s="10"/>
      <c r="F140" s="33"/>
    </row>
    <row r="141" spans="2:6" x14ac:dyDescent="0.2">
      <c r="B141" s="50"/>
      <c r="C141" s="20"/>
      <c r="D141" s="16"/>
      <c r="E141" s="10"/>
      <c r="F141" s="33"/>
    </row>
    <row r="142" spans="2:6" x14ac:dyDescent="0.2">
      <c r="B142" s="11" t="s">
        <v>176</v>
      </c>
      <c r="C142" s="54" t="s">
        <v>189</v>
      </c>
      <c r="D142" s="58">
        <f>SUM(D143:D156)</f>
        <v>14218.73</v>
      </c>
      <c r="E142" s="10"/>
      <c r="F142" s="33"/>
    </row>
    <row r="143" spans="2:6" x14ac:dyDescent="0.2">
      <c r="B143" s="50" t="s">
        <v>177</v>
      </c>
      <c r="C143" s="20" t="s">
        <v>178</v>
      </c>
      <c r="D143" s="73"/>
      <c r="E143" s="10"/>
      <c r="F143" s="33"/>
    </row>
    <row r="144" spans="2:6" x14ac:dyDescent="0.2">
      <c r="B144" s="50" t="s">
        <v>179</v>
      </c>
      <c r="C144" s="20" t="s">
        <v>180</v>
      </c>
      <c r="D144" s="73"/>
      <c r="E144" s="10"/>
      <c r="F144" s="33"/>
    </row>
    <row r="145" spans="2:6" x14ac:dyDescent="0.2">
      <c r="B145" s="50" t="s">
        <v>181</v>
      </c>
      <c r="C145" s="20" t="s">
        <v>182</v>
      </c>
      <c r="D145" s="73">
        <v>460</v>
      </c>
      <c r="E145" s="10"/>
      <c r="F145" s="33"/>
    </row>
    <row r="146" spans="2:6" x14ac:dyDescent="0.2">
      <c r="B146" s="50" t="s">
        <v>278</v>
      </c>
      <c r="C146" s="20" t="s">
        <v>279</v>
      </c>
      <c r="D146" s="73"/>
      <c r="E146" s="10"/>
      <c r="F146" s="33"/>
    </row>
    <row r="147" spans="2:6" x14ac:dyDescent="0.2">
      <c r="B147" s="50" t="s">
        <v>183</v>
      </c>
      <c r="C147" s="20" t="s">
        <v>184</v>
      </c>
      <c r="D147" s="71"/>
      <c r="E147" s="10"/>
      <c r="F147" s="33"/>
    </row>
    <row r="148" spans="2:6" x14ac:dyDescent="0.2">
      <c r="B148" s="50" t="s">
        <v>291</v>
      </c>
      <c r="C148" s="20" t="s">
        <v>292</v>
      </c>
      <c r="D148" s="71"/>
      <c r="E148" s="10"/>
      <c r="F148" s="33"/>
    </row>
    <row r="149" spans="2:6" x14ac:dyDescent="0.2">
      <c r="B149" s="50" t="s">
        <v>337</v>
      </c>
      <c r="C149" s="20" t="s">
        <v>323</v>
      </c>
      <c r="D149" s="71"/>
      <c r="E149" s="10"/>
      <c r="F149" s="33"/>
    </row>
    <row r="150" spans="2:6" x14ac:dyDescent="0.2">
      <c r="B150" s="50" t="s">
        <v>185</v>
      </c>
      <c r="C150" s="20" t="s">
        <v>186</v>
      </c>
      <c r="D150" s="71">
        <v>19.989999999999998</v>
      </c>
      <c r="E150" s="10"/>
      <c r="F150" s="33"/>
    </row>
    <row r="151" spans="2:6" x14ac:dyDescent="0.2">
      <c r="B151" s="50" t="s">
        <v>316</v>
      </c>
      <c r="C151" s="20" t="s">
        <v>317</v>
      </c>
      <c r="D151" s="71"/>
      <c r="E151" s="10"/>
      <c r="F151" s="33"/>
    </row>
    <row r="152" spans="2:6" x14ac:dyDescent="0.2">
      <c r="B152" s="50" t="s">
        <v>303</v>
      </c>
      <c r="C152" s="20" t="s">
        <v>304</v>
      </c>
      <c r="D152" s="71"/>
      <c r="E152" s="10"/>
      <c r="F152" s="33"/>
    </row>
    <row r="153" spans="2:6" x14ac:dyDescent="0.2">
      <c r="B153" s="50" t="s">
        <v>187</v>
      </c>
      <c r="C153" s="20" t="s">
        <v>188</v>
      </c>
      <c r="D153" s="71"/>
      <c r="E153" s="10"/>
      <c r="F153" s="33"/>
    </row>
    <row r="154" spans="2:6" x14ac:dyDescent="0.2">
      <c r="B154" s="50" t="s">
        <v>341</v>
      </c>
      <c r="C154" s="20" t="s">
        <v>342</v>
      </c>
      <c r="D154" s="71"/>
      <c r="E154" s="10"/>
      <c r="F154" s="33"/>
    </row>
    <row r="155" spans="2:6" x14ac:dyDescent="0.2">
      <c r="B155" s="50" t="s">
        <v>284</v>
      </c>
      <c r="C155" s="20" t="s">
        <v>285</v>
      </c>
      <c r="D155" s="71">
        <v>13738.74</v>
      </c>
      <c r="E155" s="10"/>
      <c r="F155" s="33"/>
    </row>
    <row r="156" spans="2:6" x14ac:dyDescent="0.2">
      <c r="B156" s="50" t="s">
        <v>325</v>
      </c>
      <c r="C156" s="20" t="s">
        <v>326</v>
      </c>
      <c r="D156" s="71"/>
      <c r="E156" s="10"/>
      <c r="F156" s="33"/>
    </row>
    <row r="157" spans="2:6" x14ac:dyDescent="0.2">
      <c r="B157" s="50"/>
      <c r="C157" s="20"/>
      <c r="D157" s="16"/>
      <c r="E157" s="10"/>
      <c r="F157" s="33"/>
    </row>
    <row r="158" spans="2:6" ht="15.75" customHeight="1" x14ac:dyDescent="0.2">
      <c r="B158" s="11" t="s">
        <v>190</v>
      </c>
      <c r="C158" s="14" t="s">
        <v>41</v>
      </c>
      <c r="D158" s="15">
        <f>SUM(D159:D169)</f>
        <v>412802.7</v>
      </c>
      <c r="E158" s="10"/>
      <c r="F158" s="33"/>
    </row>
    <row r="159" spans="2:6" x14ac:dyDescent="0.2">
      <c r="B159" s="50" t="s">
        <v>191</v>
      </c>
      <c r="C159" s="9" t="s">
        <v>192</v>
      </c>
      <c r="D159" s="71">
        <v>100</v>
      </c>
      <c r="E159" s="10"/>
      <c r="F159" s="33"/>
    </row>
    <row r="160" spans="2:6" x14ac:dyDescent="0.2">
      <c r="B160" s="50" t="s">
        <v>193</v>
      </c>
      <c r="C160" s="20" t="s">
        <v>194</v>
      </c>
      <c r="D160" s="71">
        <v>409453.05</v>
      </c>
      <c r="E160" s="10"/>
      <c r="F160" s="33"/>
    </row>
    <row r="161" spans="2:6" x14ac:dyDescent="0.2">
      <c r="B161" s="2" t="s">
        <v>195</v>
      </c>
      <c r="C161" s="2" t="s">
        <v>196</v>
      </c>
      <c r="D161" s="71">
        <v>471</v>
      </c>
      <c r="E161" s="10"/>
      <c r="F161" s="33"/>
    </row>
    <row r="162" spans="2:6" x14ac:dyDescent="0.2">
      <c r="B162" s="2" t="s">
        <v>197</v>
      </c>
      <c r="C162" s="2" t="s">
        <v>198</v>
      </c>
      <c r="D162" s="71"/>
      <c r="E162" s="10"/>
      <c r="F162" s="33"/>
    </row>
    <row r="163" spans="2:6" x14ac:dyDescent="0.2">
      <c r="B163" s="2" t="s">
        <v>199</v>
      </c>
      <c r="C163" s="2" t="s">
        <v>200</v>
      </c>
      <c r="D163" s="71"/>
      <c r="E163" s="10"/>
      <c r="F163" s="33"/>
    </row>
    <row r="164" spans="2:6" x14ac:dyDescent="0.2">
      <c r="B164" s="2" t="s">
        <v>201</v>
      </c>
      <c r="C164" s="2" t="s">
        <v>202</v>
      </c>
      <c r="D164" s="71"/>
      <c r="E164" s="10"/>
      <c r="F164" s="33"/>
    </row>
    <row r="165" spans="2:6" x14ac:dyDescent="0.2">
      <c r="B165" s="2" t="s">
        <v>203</v>
      </c>
      <c r="C165" s="2" t="s">
        <v>204</v>
      </c>
      <c r="D165" s="71">
        <v>68.95</v>
      </c>
      <c r="E165" s="10"/>
      <c r="F165" s="33"/>
    </row>
    <row r="166" spans="2:6" x14ac:dyDescent="0.2">
      <c r="B166" s="2" t="s">
        <v>205</v>
      </c>
      <c r="C166" s="2" t="s">
        <v>206</v>
      </c>
      <c r="D166" s="71">
        <v>1947</v>
      </c>
      <c r="E166" s="10"/>
      <c r="F166" s="33"/>
    </row>
    <row r="167" spans="2:6" x14ac:dyDescent="0.2">
      <c r="B167" s="2" t="s">
        <v>327</v>
      </c>
      <c r="C167" s="2" t="s">
        <v>328</v>
      </c>
      <c r="D167" s="71"/>
      <c r="E167" s="10"/>
      <c r="F167" s="33"/>
    </row>
    <row r="168" spans="2:6" x14ac:dyDescent="0.2">
      <c r="B168" s="2" t="s">
        <v>309</v>
      </c>
      <c r="C168" s="2" t="s">
        <v>310</v>
      </c>
      <c r="D168" s="71">
        <v>627.70000000000005</v>
      </c>
      <c r="E168" s="10"/>
      <c r="F168" s="33"/>
    </row>
    <row r="169" spans="2:6" x14ac:dyDescent="0.2">
      <c r="B169" s="2" t="s">
        <v>207</v>
      </c>
      <c r="C169" s="2" t="s">
        <v>208</v>
      </c>
      <c r="D169" s="16">
        <v>135</v>
      </c>
      <c r="E169" s="10"/>
      <c r="F169" s="33"/>
    </row>
    <row r="170" spans="2:6" x14ac:dyDescent="0.2">
      <c r="D170" s="16">
        <v>0</v>
      </c>
      <c r="E170" s="10"/>
      <c r="F170" s="33"/>
    </row>
    <row r="171" spans="2:6" x14ac:dyDescent="0.2">
      <c r="B171" s="11" t="s">
        <v>209</v>
      </c>
      <c r="C171" s="7" t="s">
        <v>32</v>
      </c>
      <c r="D171" s="58">
        <f>SUM(D172:D177)</f>
        <v>89350.98</v>
      </c>
      <c r="E171" s="10"/>
      <c r="F171" s="33"/>
    </row>
    <row r="172" spans="2:6" x14ac:dyDescent="0.2">
      <c r="B172" s="50" t="s">
        <v>210</v>
      </c>
      <c r="C172" s="9" t="s">
        <v>10</v>
      </c>
      <c r="D172" s="73">
        <v>12249.15</v>
      </c>
      <c r="E172" s="10"/>
      <c r="F172" s="33"/>
    </row>
    <row r="173" spans="2:6" x14ac:dyDescent="0.2">
      <c r="B173" s="50" t="s">
        <v>211</v>
      </c>
      <c r="C173" s="20" t="s">
        <v>212</v>
      </c>
      <c r="D173" s="73">
        <v>45241.45</v>
      </c>
      <c r="E173" s="10"/>
      <c r="F173" s="33"/>
    </row>
    <row r="174" spans="2:6" x14ac:dyDescent="0.2">
      <c r="B174" s="50" t="s">
        <v>213</v>
      </c>
      <c r="C174" s="20" t="s">
        <v>214</v>
      </c>
      <c r="D174" s="73"/>
      <c r="E174" s="10"/>
      <c r="F174" s="33"/>
    </row>
    <row r="175" spans="2:6" x14ac:dyDescent="0.2">
      <c r="B175" s="50" t="s">
        <v>215</v>
      </c>
      <c r="C175" s="9" t="s">
        <v>216</v>
      </c>
      <c r="D175" s="73"/>
      <c r="E175" s="10"/>
      <c r="F175" s="33"/>
    </row>
    <row r="176" spans="2:6" x14ac:dyDescent="0.2">
      <c r="B176" s="50" t="s">
        <v>217</v>
      </c>
      <c r="C176" s="9" t="s">
        <v>218</v>
      </c>
      <c r="D176" s="74">
        <v>8850.3799999999992</v>
      </c>
      <c r="E176" s="10"/>
      <c r="F176" s="33"/>
    </row>
    <row r="177" spans="2:6" x14ac:dyDescent="0.2">
      <c r="B177" s="50" t="s">
        <v>219</v>
      </c>
      <c r="C177" s="9" t="s">
        <v>220</v>
      </c>
      <c r="D177" s="74">
        <v>23010</v>
      </c>
      <c r="E177" s="10"/>
      <c r="F177" s="33"/>
    </row>
    <row r="178" spans="2:6" x14ac:dyDescent="0.2">
      <c r="B178" s="50"/>
      <c r="C178" s="65" t="s">
        <v>51</v>
      </c>
      <c r="D178" s="66"/>
      <c r="E178" s="69">
        <f>+D116</f>
        <v>841225.35</v>
      </c>
      <c r="F178" s="33"/>
    </row>
    <row r="179" spans="2:6" x14ac:dyDescent="0.2">
      <c r="B179" s="50"/>
      <c r="C179" s="9"/>
      <c r="D179" s="38"/>
      <c r="E179" s="10"/>
      <c r="F179" s="33"/>
    </row>
    <row r="180" spans="2:6" ht="15.75" x14ac:dyDescent="0.25">
      <c r="B180" s="44">
        <v>2.4</v>
      </c>
      <c r="C180" s="45" t="s">
        <v>236</v>
      </c>
      <c r="D180" s="43">
        <f>SUM(D181+D188)</f>
        <v>274699.88</v>
      </c>
      <c r="E180" s="10"/>
      <c r="F180" s="33"/>
    </row>
    <row r="181" spans="2:6" x14ac:dyDescent="0.2">
      <c r="B181" s="11" t="s">
        <v>221</v>
      </c>
      <c r="C181" s="7" t="s">
        <v>222</v>
      </c>
      <c r="D181" s="58">
        <f>SUM(D182:D186)</f>
        <v>265490</v>
      </c>
      <c r="E181" s="10"/>
      <c r="F181" s="33"/>
    </row>
    <row r="182" spans="2:6" x14ac:dyDescent="0.2">
      <c r="B182" s="50" t="s">
        <v>223</v>
      </c>
      <c r="C182" s="20" t="s">
        <v>224</v>
      </c>
      <c r="D182" s="74"/>
      <c r="E182" s="10"/>
      <c r="F182" s="33"/>
    </row>
    <row r="183" spans="2:6" x14ac:dyDescent="0.2">
      <c r="B183" s="50" t="s">
        <v>225</v>
      </c>
      <c r="C183" s="20" t="s">
        <v>226</v>
      </c>
      <c r="D183" s="74">
        <v>69150</v>
      </c>
      <c r="E183" s="10"/>
      <c r="F183" s="33"/>
    </row>
    <row r="184" spans="2:6" x14ac:dyDescent="0.2">
      <c r="B184" s="50" t="s">
        <v>227</v>
      </c>
      <c r="C184" s="20" t="s">
        <v>228</v>
      </c>
      <c r="D184" s="74"/>
      <c r="E184" s="10"/>
      <c r="F184" s="33"/>
    </row>
    <row r="185" spans="2:6" x14ac:dyDescent="0.2">
      <c r="B185" s="50" t="s">
        <v>343</v>
      </c>
      <c r="C185" s="20" t="s">
        <v>344</v>
      </c>
      <c r="D185" s="74">
        <v>163000</v>
      </c>
      <c r="E185" s="10"/>
      <c r="F185" s="33"/>
    </row>
    <row r="186" spans="2:6" x14ac:dyDescent="0.2">
      <c r="B186" s="50" t="s">
        <v>229</v>
      </c>
      <c r="C186" s="20" t="s">
        <v>230</v>
      </c>
      <c r="D186" s="74">
        <v>33340</v>
      </c>
      <c r="E186" s="10"/>
      <c r="F186" s="33"/>
    </row>
    <row r="187" spans="2:6" x14ac:dyDescent="0.2">
      <c r="B187" s="50"/>
      <c r="C187" s="20"/>
      <c r="D187" s="38"/>
      <c r="E187" s="10"/>
      <c r="F187" s="33"/>
    </row>
    <row r="188" spans="2:6" x14ac:dyDescent="0.2">
      <c r="B188" s="11" t="s">
        <v>231</v>
      </c>
      <c r="C188" s="7" t="s">
        <v>232</v>
      </c>
      <c r="D188" s="58">
        <f>SUM(D189:D190)</f>
        <v>9209.8799999999992</v>
      </c>
      <c r="E188" s="10"/>
      <c r="F188" s="33"/>
    </row>
    <row r="189" spans="2:6" x14ac:dyDescent="0.2">
      <c r="B189" s="50" t="s">
        <v>233</v>
      </c>
      <c r="C189" s="20" t="s">
        <v>234</v>
      </c>
      <c r="D189" s="38">
        <v>9209.8799999999992</v>
      </c>
      <c r="E189" s="10"/>
      <c r="F189" s="33"/>
    </row>
    <row r="190" spans="2:6" x14ac:dyDescent="0.2">
      <c r="B190" s="50" t="s">
        <v>345</v>
      </c>
      <c r="C190" s="20" t="s">
        <v>346</v>
      </c>
      <c r="D190" s="38"/>
      <c r="E190" s="10"/>
      <c r="F190" s="33"/>
    </row>
    <row r="191" spans="2:6" x14ac:dyDescent="0.2">
      <c r="B191" s="6"/>
      <c r="C191" s="65" t="s">
        <v>237</v>
      </c>
      <c r="D191" s="66"/>
      <c r="E191" s="69">
        <f>+D180</f>
        <v>274699.88</v>
      </c>
      <c r="F191" s="33"/>
    </row>
    <row r="192" spans="2:6" x14ac:dyDescent="0.2">
      <c r="B192" s="6"/>
      <c r="C192" s="7"/>
      <c r="D192" s="38"/>
      <c r="E192" s="10"/>
      <c r="F192" s="33"/>
    </row>
    <row r="193" spans="2:7" ht="15.75" x14ac:dyDescent="0.25">
      <c r="B193" s="44">
        <v>2.6</v>
      </c>
      <c r="C193" s="45" t="s">
        <v>238</v>
      </c>
      <c r="D193" s="43">
        <f>+D194</f>
        <v>70706.399999999994</v>
      </c>
      <c r="E193" s="10"/>
      <c r="F193" s="33"/>
    </row>
    <row r="194" spans="2:7" ht="18" customHeight="1" x14ac:dyDescent="0.2">
      <c r="B194" s="6"/>
      <c r="C194" s="7" t="s">
        <v>46</v>
      </c>
      <c r="D194" s="15">
        <f>SUM(D195:D209)</f>
        <v>70706.399999999994</v>
      </c>
      <c r="E194" s="10"/>
      <c r="F194" s="33"/>
      <c r="G194" s="37"/>
    </row>
    <row r="195" spans="2:7" ht="12.75" customHeight="1" x14ac:dyDescent="0.2">
      <c r="B195" s="50" t="s">
        <v>239</v>
      </c>
      <c r="C195" s="9" t="s">
        <v>240</v>
      </c>
      <c r="D195" s="71"/>
      <c r="E195" s="10"/>
      <c r="F195" s="33"/>
      <c r="G195" s="37"/>
    </row>
    <row r="196" spans="2:7" ht="12.75" customHeight="1" x14ac:dyDescent="0.2">
      <c r="B196" s="50" t="s">
        <v>241</v>
      </c>
      <c r="C196" s="9" t="s">
        <v>329</v>
      </c>
      <c r="D196" s="71">
        <v>30197</v>
      </c>
      <c r="E196" s="10"/>
      <c r="F196" s="33"/>
      <c r="G196" s="37"/>
    </row>
    <row r="197" spans="2:7" ht="12.75" customHeight="1" x14ac:dyDescent="0.2">
      <c r="B197" s="50" t="s">
        <v>242</v>
      </c>
      <c r="C197" s="9" t="s">
        <v>243</v>
      </c>
      <c r="D197" s="71"/>
      <c r="E197" s="10"/>
      <c r="F197" s="33"/>
      <c r="G197" s="37"/>
    </row>
    <row r="198" spans="2:7" ht="12.75" customHeight="1" x14ac:dyDescent="0.2">
      <c r="B198" s="50" t="s">
        <v>324</v>
      </c>
      <c r="C198" s="20" t="s">
        <v>244</v>
      </c>
      <c r="D198" s="71">
        <v>11304.4</v>
      </c>
      <c r="E198" s="10"/>
      <c r="F198" s="33"/>
      <c r="G198" s="37"/>
    </row>
    <row r="199" spans="2:7" ht="12.75" customHeight="1" x14ac:dyDescent="0.2">
      <c r="B199" s="50" t="s">
        <v>245</v>
      </c>
      <c r="C199" s="9" t="s">
        <v>246</v>
      </c>
      <c r="D199" s="71"/>
      <c r="E199" s="10"/>
      <c r="F199" s="33"/>
      <c r="G199" s="37"/>
    </row>
    <row r="200" spans="2:7" ht="12.75" customHeight="1" x14ac:dyDescent="0.2">
      <c r="B200" s="50" t="s">
        <v>247</v>
      </c>
      <c r="C200" s="20" t="s">
        <v>248</v>
      </c>
      <c r="D200" s="16"/>
      <c r="E200" s="10"/>
      <c r="F200" s="33"/>
      <c r="G200" s="37"/>
    </row>
    <row r="201" spans="2:7" ht="12.75" customHeight="1" x14ac:dyDescent="0.2">
      <c r="B201" s="50" t="s">
        <v>249</v>
      </c>
      <c r="C201" s="20" t="s">
        <v>250</v>
      </c>
      <c r="D201" s="16"/>
      <c r="E201" s="10"/>
      <c r="F201" s="33"/>
      <c r="G201" s="37"/>
    </row>
    <row r="202" spans="2:7" ht="12.75" customHeight="1" x14ac:dyDescent="0.2">
      <c r="B202" s="50" t="s">
        <v>251</v>
      </c>
      <c r="C202" s="20" t="s">
        <v>252</v>
      </c>
      <c r="D202" s="16">
        <v>29205</v>
      </c>
      <c r="E202" s="10"/>
      <c r="F202" s="33"/>
      <c r="G202" s="37"/>
    </row>
    <row r="203" spans="2:7" ht="12.75" customHeight="1" x14ac:dyDescent="0.2">
      <c r="B203" s="50" t="s">
        <v>253</v>
      </c>
      <c r="C203" s="20" t="s">
        <v>254</v>
      </c>
      <c r="D203" s="16"/>
      <c r="E203" s="10"/>
      <c r="F203" s="33"/>
      <c r="G203" s="37"/>
    </row>
    <row r="204" spans="2:7" ht="12.75" customHeight="1" x14ac:dyDescent="0.2">
      <c r="B204" s="50" t="s">
        <v>280</v>
      </c>
      <c r="C204" s="20" t="s">
        <v>281</v>
      </c>
      <c r="D204" s="16"/>
      <c r="E204" s="10"/>
      <c r="F204" s="33"/>
      <c r="G204" s="37"/>
    </row>
    <row r="205" spans="2:7" ht="12.75" customHeight="1" x14ac:dyDescent="0.2">
      <c r="B205" s="50" t="s">
        <v>258</v>
      </c>
      <c r="C205" s="20" t="s">
        <v>259</v>
      </c>
      <c r="D205" s="16"/>
      <c r="E205" s="10"/>
      <c r="F205" s="33"/>
      <c r="G205" s="37"/>
    </row>
    <row r="206" spans="2:7" ht="12.75" customHeight="1" x14ac:dyDescent="0.2">
      <c r="B206" s="50" t="s">
        <v>264</v>
      </c>
      <c r="C206" s="20" t="s">
        <v>265</v>
      </c>
      <c r="D206" s="16"/>
      <c r="E206" s="10"/>
      <c r="F206" s="33"/>
      <c r="G206" s="37"/>
    </row>
    <row r="207" spans="2:7" ht="12.75" customHeight="1" x14ac:dyDescent="0.2">
      <c r="B207" s="50" t="s">
        <v>293</v>
      </c>
      <c r="C207" s="20" t="s">
        <v>294</v>
      </c>
      <c r="D207" s="16"/>
      <c r="E207" s="10"/>
      <c r="F207" s="33"/>
      <c r="G207" s="37"/>
    </row>
    <row r="208" spans="2:7" ht="12.75" customHeight="1" x14ac:dyDescent="0.2">
      <c r="B208" s="50" t="s">
        <v>297</v>
      </c>
      <c r="C208" s="20" t="s">
        <v>298</v>
      </c>
      <c r="D208" s="16"/>
      <c r="E208" s="10"/>
      <c r="F208" s="33"/>
      <c r="G208" s="37"/>
    </row>
    <row r="209" spans="2:7" ht="12.75" customHeight="1" x14ac:dyDescent="0.2">
      <c r="B209" s="50" t="s">
        <v>266</v>
      </c>
      <c r="C209" s="20" t="s">
        <v>267</v>
      </c>
      <c r="D209" s="16"/>
      <c r="E209" s="10"/>
      <c r="F209" s="33"/>
      <c r="G209" s="37"/>
    </row>
    <row r="210" spans="2:7" ht="18" customHeight="1" x14ac:dyDescent="0.2">
      <c r="B210" s="8"/>
      <c r="C210" s="65" t="s">
        <v>52</v>
      </c>
      <c r="D210" s="68"/>
      <c r="E210" s="69">
        <f>+D193</f>
        <v>70706.399999999994</v>
      </c>
      <c r="F210" s="33"/>
      <c r="G210" s="37"/>
    </row>
    <row r="211" spans="2:7" ht="21" customHeight="1" x14ac:dyDescent="0.25">
      <c r="B211" s="46"/>
      <c r="C211" s="45" t="s">
        <v>27</v>
      </c>
      <c r="D211" s="47"/>
      <c r="E211" s="55">
        <f>SUM(E56:E210)</f>
        <v>11700456.300000003</v>
      </c>
      <c r="F211" s="33"/>
    </row>
    <row r="212" spans="2:7" ht="21" customHeight="1" x14ac:dyDescent="0.25">
      <c r="B212" s="46"/>
      <c r="C212" s="45" t="s">
        <v>28</v>
      </c>
      <c r="D212" s="47"/>
      <c r="E212" s="48">
        <f>+E14-E211</f>
        <v>1072764.7599999961</v>
      </c>
      <c r="F212" s="33"/>
    </row>
    <row r="213" spans="2:7" ht="15" x14ac:dyDescent="0.2">
      <c r="C213" s="32" t="s">
        <v>336</v>
      </c>
      <c r="E213" s="56">
        <v>-31752.37</v>
      </c>
    </row>
    <row r="214" spans="2:7" ht="16.5" thickBot="1" x14ac:dyDescent="0.3">
      <c r="C214" s="2" t="s">
        <v>347</v>
      </c>
      <c r="E214" s="77">
        <f>SUM(E212:E213)</f>
        <v>1041012.3899999961</v>
      </c>
      <c r="G214" s="18"/>
    </row>
    <row r="215" spans="2:7" ht="13.5" thickTop="1" x14ac:dyDescent="0.2"/>
    <row r="226" spans="6:8" x14ac:dyDescent="0.2">
      <c r="F226" s="86"/>
      <c r="G226" s="86"/>
      <c r="H226" s="86"/>
    </row>
    <row r="227" spans="6:8" x14ac:dyDescent="0.2">
      <c r="F227" s="86"/>
      <c r="G227" s="86"/>
      <c r="H227" s="86"/>
    </row>
    <row r="228" spans="6:8" x14ac:dyDescent="0.2">
      <c r="F228" s="86"/>
      <c r="G228" s="86"/>
      <c r="H228" s="86"/>
    </row>
    <row r="231" spans="6:8" x14ac:dyDescent="0.2">
      <c r="F231" s="18"/>
      <c r="G231" s="18"/>
    </row>
    <row r="232" spans="6:8" x14ac:dyDescent="0.2">
      <c r="H232" s="34"/>
    </row>
    <row r="233" spans="6:8" x14ac:dyDescent="0.2">
      <c r="H233" s="34"/>
    </row>
    <row r="234" spans="6:8" x14ac:dyDescent="0.2">
      <c r="H234" s="34"/>
    </row>
    <row r="235" spans="6:8" x14ac:dyDescent="0.2">
      <c r="H235" s="34"/>
    </row>
    <row r="236" spans="6:8" x14ac:dyDescent="0.2">
      <c r="H236" s="34"/>
    </row>
    <row r="237" spans="6:8" x14ac:dyDescent="0.2">
      <c r="F237" s="18"/>
      <c r="G237" s="18"/>
      <c r="H237" s="34"/>
    </row>
    <row r="238" spans="6:8" x14ac:dyDescent="0.2">
      <c r="F238" s="18"/>
      <c r="G238" s="18"/>
      <c r="H238" s="34"/>
    </row>
    <row r="239" spans="6:8" x14ac:dyDescent="0.2">
      <c r="G239" s="36"/>
    </row>
  </sheetData>
  <mergeCells count="10">
    <mergeCell ref="F228:H228"/>
    <mergeCell ref="F226:H226"/>
    <mergeCell ref="B1:E1"/>
    <mergeCell ref="B2:E2"/>
    <mergeCell ref="B3:E3"/>
    <mergeCell ref="F227:H227"/>
    <mergeCell ref="B5:E5"/>
    <mergeCell ref="B6:E6"/>
    <mergeCell ref="B7:E7"/>
    <mergeCell ref="B16:D16"/>
  </mergeCells>
  <phoneticPr fontId="0" type="noConversion"/>
  <printOptions horizontalCentered="1" verticalCentered="1"/>
  <pageMargins left="0" right="0" top="7.874015748031496E-2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1:J28"/>
  <sheetViews>
    <sheetView showZeros="0" workbookViewId="0">
      <pane ySplit="5" topLeftCell="A20" activePane="bottomLeft" state="frozen"/>
      <selection pane="bottomLeft" sqref="A1:H27"/>
    </sheetView>
  </sheetViews>
  <sheetFormatPr baseColWidth="10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19.5703125" style="3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1" spans="1:7" ht="8.25" customHeight="1" x14ac:dyDescent="0.2"/>
    <row r="2" spans="1:7" ht="18" x14ac:dyDescent="0.25">
      <c r="A2" s="96" t="s">
        <v>55</v>
      </c>
      <c r="B2" s="96"/>
      <c r="C2" s="96"/>
      <c r="D2" s="96"/>
      <c r="E2" s="96"/>
      <c r="F2" s="96"/>
      <c r="G2" s="96"/>
    </row>
    <row r="3" spans="1:7" ht="18" x14ac:dyDescent="0.25">
      <c r="A3" s="96" t="s">
        <v>339</v>
      </c>
      <c r="B3" s="96"/>
      <c r="C3" s="96"/>
      <c r="D3" s="96"/>
      <c r="E3" s="96"/>
      <c r="F3" s="96"/>
      <c r="G3" s="96"/>
    </row>
    <row r="4" spans="1:7" ht="18" x14ac:dyDescent="0.25">
      <c r="A4" s="96" t="s">
        <v>56</v>
      </c>
      <c r="B4" s="96"/>
      <c r="C4" s="96"/>
      <c r="D4" s="96"/>
      <c r="E4" s="96"/>
      <c r="F4" s="96"/>
      <c r="G4" s="96"/>
    </row>
    <row r="5" spans="1:7" ht="21.75" customHeight="1" x14ac:dyDescent="0.35">
      <c r="A5" s="80"/>
      <c r="B5" s="27"/>
      <c r="C5" s="27"/>
      <c r="D5" s="27"/>
      <c r="E5" s="81"/>
      <c r="F5" s="81"/>
      <c r="G5" s="81"/>
    </row>
    <row r="6" spans="1:7" x14ac:dyDescent="0.2">
      <c r="A6" s="5"/>
      <c r="B6" s="5"/>
      <c r="C6" s="5"/>
      <c r="D6" s="1"/>
    </row>
    <row r="7" spans="1:7" ht="15.75" x14ac:dyDescent="0.25">
      <c r="A7" s="95" t="s">
        <v>22</v>
      </c>
      <c r="B7" s="95"/>
      <c r="C7" s="95"/>
      <c r="D7" s="95"/>
      <c r="E7" s="95"/>
      <c r="F7" s="95"/>
      <c r="G7" s="95"/>
    </row>
    <row r="8" spans="1:7" ht="15.75" x14ac:dyDescent="0.25">
      <c r="A8" s="95" t="s">
        <v>352</v>
      </c>
      <c r="B8" s="95"/>
      <c r="C8" s="95"/>
      <c r="D8" s="95"/>
      <c r="E8" s="95"/>
      <c r="F8" s="95"/>
      <c r="G8" s="95"/>
    </row>
    <row r="9" spans="1:7" ht="15.75" x14ac:dyDescent="0.25">
      <c r="A9" s="95" t="s">
        <v>11</v>
      </c>
      <c r="B9" s="95"/>
      <c r="C9" s="95"/>
      <c r="D9" s="95"/>
      <c r="E9" s="95"/>
      <c r="F9" s="95"/>
      <c r="G9" s="95"/>
    </row>
    <row r="10" spans="1:7" ht="12.75" hidden="1" customHeight="1" x14ac:dyDescent="0.2">
      <c r="A10" s="6"/>
      <c r="B10" s="6"/>
      <c r="C10" s="6"/>
      <c r="D10" s="9"/>
      <c r="E10" s="10"/>
      <c r="F10" s="10"/>
      <c r="G10" s="10"/>
    </row>
    <row r="11" spans="1:7" ht="12.75" hidden="1" customHeight="1" x14ac:dyDescent="0.2"/>
    <row r="14" spans="1:7" ht="15.75" x14ac:dyDescent="0.25">
      <c r="A14" s="95" t="s">
        <v>25</v>
      </c>
      <c r="B14" s="95"/>
      <c r="C14" s="95"/>
      <c r="D14" s="95"/>
      <c r="E14" s="95"/>
      <c r="F14" s="95"/>
      <c r="G14" s="95"/>
    </row>
    <row r="15" spans="1:7" ht="15.75" x14ac:dyDescent="0.25">
      <c r="A15" s="95"/>
      <c r="B15" s="95"/>
      <c r="C15" s="95"/>
      <c r="D15" s="95"/>
      <c r="E15" s="95"/>
      <c r="F15" s="95"/>
      <c r="G15" s="95"/>
    </row>
    <row r="16" spans="1:7" ht="15" x14ac:dyDescent="0.2">
      <c r="D16" s="21"/>
      <c r="E16" s="21"/>
      <c r="F16" s="21"/>
      <c r="G16" s="21"/>
    </row>
    <row r="17" spans="1:7" x14ac:dyDescent="0.2">
      <c r="D17" s="22"/>
      <c r="E17" s="22"/>
      <c r="F17" s="22"/>
      <c r="G17" s="22"/>
    </row>
    <row r="18" spans="1:7" ht="30" customHeight="1" x14ac:dyDescent="0.25">
      <c r="A18" s="94" t="s">
        <v>19</v>
      </c>
      <c r="B18" s="94"/>
      <c r="C18" s="94"/>
      <c r="D18" s="94"/>
      <c r="E18" s="24"/>
      <c r="F18" s="24"/>
      <c r="G18" s="23" t="s">
        <v>20</v>
      </c>
    </row>
    <row r="19" spans="1:7" ht="43.5" customHeight="1" x14ac:dyDescent="0.25">
      <c r="A19" s="93" t="s">
        <v>353</v>
      </c>
      <c r="B19" s="93"/>
      <c r="C19" s="93"/>
      <c r="D19" s="93"/>
      <c r="E19" s="25"/>
      <c r="F19" s="25"/>
      <c r="G19" s="29">
        <v>151693.35999999999</v>
      </c>
    </row>
    <row r="20" spans="1:7" ht="40.5" customHeight="1" x14ac:dyDescent="0.25">
      <c r="A20" s="93" t="s">
        <v>54</v>
      </c>
      <c r="B20" s="93"/>
      <c r="C20" s="93"/>
      <c r="D20" s="93"/>
      <c r="E20" s="25"/>
      <c r="F20" s="26"/>
      <c r="G20" s="30">
        <v>12621527.699999999</v>
      </c>
    </row>
    <row r="21" spans="1:7" ht="30" customHeight="1" x14ac:dyDescent="0.25">
      <c r="A21" s="84" t="s">
        <v>30</v>
      </c>
      <c r="B21" s="84"/>
      <c r="C21" s="84"/>
      <c r="D21" s="84"/>
      <c r="E21" s="26"/>
      <c r="F21" s="26"/>
      <c r="G21" s="31">
        <f>+G19+G20</f>
        <v>12773221.059999999</v>
      </c>
    </row>
    <row r="22" spans="1:7" ht="30" customHeight="1" x14ac:dyDescent="0.25">
      <c r="A22" s="27"/>
      <c r="B22" s="27"/>
      <c r="C22" s="27"/>
      <c r="D22" s="28"/>
      <c r="E22" s="26"/>
      <c r="F22" s="26"/>
      <c r="G22" s="26"/>
    </row>
    <row r="23" spans="1:7" ht="30" customHeight="1" x14ac:dyDescent="0.25">
      <c r="A23" s="92" t="s">
        <v>21</v>
      </c>
      <c r="B23" s="92"/>
      <c r="C23" s="27"/>
      <c r="D23" s="26"/>
      <c r="E23" s="26"/>
      <c r="F23" s="26"/>
      <c r="G23" s="26"/>
    </row>
    <row r="24" spans="1:7" ht="30" customHeight="1" x14ac:dyDescent="0.25">
      <c r="A24" s="91" t="s">
        <v>23</v>
      </c>
      <c r="B24" s="91"/>
      <c r="C24" s="91"/>
      <c r="D24" s="91"/>
      <c r="E24" s="26"/>
      <c r="F24" s="29"/>
      <c r="G24" s="30">
        <v>11700456.300000001</v>
      </c>
    </row>
    <row r="25" spans="1:7" ht="30" customHeight="1" x14ac:dyDescent="0.25">
      <c r="A25" s="83" t="s">
        <v>354</v>
      </c>
      <c r="B25" s="83"/>
      <c r="C25" s="83"/>
      <c r="D25" s="83"/>
      <c r="E25" s="29"/>
      <c r="F25" s="28"/>
      <c r="G25" s="31">
        <f>+G21-G24</f>
        <v>1072764.7599999979</v>
      </c>
    </row>
    <row r="26" spans="1:7" ht="30" customHeight="1" x14ac:dyDescent="0.25">
      <c r="A26" s="82" t="s">
        <v>336</v>
      </c>
      <c r="B26" s="82"/>
      <c r="C26" s="82"/>
      <c r="D26" s="17"/>
      <c r="E26" s="28"/>
      <c r="F26" s="17"/>
      <c r="G26" s="30">
        <v>-31752.37</v>
      </c>
    </row>
    <row r="27" spans="1:7" ht="18.75" thickBot="1" x14ac:dyDescent="0.3">
      <c r="A27" s="83" t="s">
        <v>355</v>
      </c>
      <c r="E27" s="17"/>
      <c r="G27" s="85">
        <f>SUM(G25:G26)</f>
        <v>1041012.3899999979</v>
      </c>
    </row>
    <row r="28" spans="1:7" ht="13.5" thickTop="1" x14ac:dyDescent="0.2"/>
  </sheetData>
  <mergeCells count="13">
    <mergeCell ref="A2:G2"/>
    <mergeCell ref="A3:G3"/>
    <mergeCell ref="A4:G4"/>
    <mergeCell ref="A7:G7"/>
    <mergeCell ref="A8:G8"/>
    <mergeCell ref="A9:G9"/>
    <mergeCell ref="A24:D24"/>
    <mergeCell ref="A23:B23"/>
    <mergeCell ref="A19:D19"/>
    <mergeCell ref="A18:D18"/>
    <mergeCell ref="A14:G14"/>
    <mergeCell ref="A15:G15"/>
    <mergeCell ref="A20:D20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5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ejecucion</vt:lpstr>
      <vt:lpstr>resumen</vt:lpstr>
      <vt:lpstr>Hoja1</vt:lpstr>
      <vt:lpstr>Hoja2</vt:lpstr>
      <vt:lpstr>Hoja3</vt:lpstr>
      <vt:lpstr>Gráfico1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ACCESO DE LA INFORMA</cp:lastModifiedBy>
  <cp:lastPrinted>2016-04-07T17:03:01Z</cp:lastPrinted>
  <dcterms:created xsi:type="dcterms:W3CDTF">2006-01-17T19:13:45Z</dcterms:created>
  <dcterms:modified xsi:type="dcterms:W3CDTF">2017-10-18T14:48:19Z</dcterms:modified>
</cp:coreProperties>
</file>