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cinformacion 1\Desktop\Evaluacion 4to Trimestre CEP\"/>
    </mc:Choice>
  </mc:AlternateContent>
  <bookViews>
    <workbookView xWindow="0" yWindow="0" windowWidth="20490" windowHeight="7650"/>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2018'!$A$12:$M$55</definedName>
    <definedName name="_xlnm._FilterDatabase" localSheetId="1" hidden="1">'[1]PRELIMINAR POA'!#REF!</definedName>
    <definedName name="_xlnm._FilterDatabase" hidden="1">'[1]PRELIMINAR POA'!#REF!</definedName>
    <definedName name="_xlnm.Print_Area" localSheetId="0">'Evaluación PT 2018'!$A$1:$M$59</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2018'!$11:$14</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62913"/>
</workbook>
</file>

<file path=xl/calcChain.xml><?xml version="1.0" encoding="utf-8"?>
<calcChain xmlns="http://schemas.openxmlformats.org/spreadsheetml/2006/main">
  <c r="L55" i="9" l="1"/>
  <c r="I9" i="11" l="1"/>
  <c r="H9" i="11"/>
  <c r="G9" i="11"/>
  <c r="F9" i="11"/>
  <c r="E9" i="11"/>
  <c r="I8" i="11"/>
  <c r="H8" i="11"/>
  <c r="G8" i="11"/>
  <c r="F8" i="11"/>
  <c r="E8" i="11"/>
  <c r="I7" i="11"/>
  <c r="H7" i="11"/>
  <c r="G7" i="11"/>
  <c r="F7" i="11"/>
  <c r="E7" i="11"/>
  <c r="I6" i="11"/>
  <c r="H6" i="11"/>
  <c r="G6" i="11"/>
  <c r="F6" i="11"/>
  <c r="E6" i="11"/>
  <c r="I10" i="11" l="1"/>
  <c r="H10" i="11"/>
  <c r="G10" i="11"/>
  <c r="F10" i="11"/>
  <c r="E10" i="11"/>
  <c r="K6" i="11"/>
  <c r="K12" i="11" s="1"/>
  <c r="J10" i="11" l="1"/>
  <c r="F11" i="11" s="1"/>
  <c r="E11" i="11" l="1"/>
  <c r="G11" i="11"/>
  <c r="I11" i="11"/>
  <c r="H11" i="11"/>
  <c r="J11" i="11" l="1"/>
</calcChain>
</file>

<file path=xl/sharedStrings.xml><?xml version="1.0" encoding="utf-8"?>
<sst xmlns="http://schemas.openxmlformats.org/spreadsheetml/2006/main" count="274" uniqueCount="199">
  <si>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</si>
  <si>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</si>
  <si>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</si>
  <si>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</si>
  <si>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</si>
  <si>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</si>
  <si>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</si>
  <si>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</si>
  <si>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</si>
  <si>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</si>
  <si>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</si>
  <si>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</si>
  <si>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</si>
  <si>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</si>
  <si>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</si>
  <si>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</si>
  <si>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</si>
  <si>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</si>
  <si>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</si>
  <si>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</si>
  <si>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</si>
  <si>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</si>
  <si>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</si>
  <si>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</si>
  <si>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</si>
  <si>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</si>
  <si>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</si>
  <si>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</si>
  <si>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</si>
  <si>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</si>
  <si>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</si>
  <si>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</si>
  <si>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</si>
  <si>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</si>
  <si>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</si>
  <si>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</si>
  <si>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</si>
  <si>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</si>
  <si>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</si>
  <si>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</si>
  <si>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</si>
  <si>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</si>
  <si>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</si>
  <si>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</si>
  <si>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</si>
  <si>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</si>
  <si>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</si>
  <si>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</si>
  <si>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</si>
  <si>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</si>
  <si>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</si>
  <si>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</si>
  <si>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</si>
  <si>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</si>
  <si>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</si>
  <si>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</si>
  <si>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</si>
  <si>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</si>
  <si>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</si>
  <si>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</si>
  <si>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</si>
  <si>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</si>
  <si>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</si>
  <si>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</si>
  <si>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</si>
  <si>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</si>
  <si>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</si>
  <si>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</si>
  <si>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</si>
  <si>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</si>
  <si>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</si>
  <si>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</si>
  <si>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</si>
  <si>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</si>
  <si>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</si>
  <si>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</si>
  <si>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</si>
  <si>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</si>
  <si>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</si>
  <si>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</si>
  <si>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</si>
  <si>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</si>
  <si>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</si>
  <si>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</si>
  <si>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</si>
  <si>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</si>
  <si>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</si>
  <si>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</si>
  <si>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</si>
  <si>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</si>
  <si>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</si>
  <si>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</si>
  <si>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</si>
  <si>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</si>
  <si>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</si>
  <si>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</si>
  <si>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</si>
  <si>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</si>
  <si>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</si>
  <si>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</si>
  <si>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</si>
  <si>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</si>
  <si>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</si>
  <si>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</si>
  <si>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</si>
  <si>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</si>
  <si>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</si>
  <si>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</si>
  <si>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</si>
  <si>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</si>
  <si>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</si>
  <si>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</si>
  <si>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</si>
  <si>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</si>
  <si>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</si>
  <si>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</si>
  <si>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</si>
  <si>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</si>
  <si>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</si>
  <si>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Consejo Nacional de Drogas (CND)</t>
  </si>
  <si>
    <t>T1</t>
  </si>
  <si>
    <t>T2</t>
  </si>
  <si>
    <t>T3</t>
  </si>
  <si>
    <t>T4</t>
  </si>
  <si>
    <t>T1/T3</t>
  </si>
  <si>
    <t>T2/T3</t>
  </si>
  <si>
    <t>T1/T2/T3/T4</t>
  </si>
  <si>
    <t>T1/T2/T3</t>
  </si>
  <si>
    <t xml:space="preserve">Leyenda </t>
  </si>
  <si>
    <t>Trimestre 1 (enero, febrero, marzo)</t>
  </si>
  <si>
    <t>Trimestre 2 (abril, mayo, junio)</t>
  </si>
  <si>
    <t>Trimestre 3 (julio, agosto, septiembre)</t>
  </si>
  <si>
    <t>Trimestre 4 (octubre, noviembre, diciembre)</t>
  </si>
  <si>
    <t>Esta actividad no aplica para este año, ya que los sujetos obligados presentaron su declaración en un período anterior.</t>
  </si>
  <si>
    <t>Esta actividad no aplica para este año, ya que los códigos se firmaron en un período anterior.</t>
  </si>
  <si>
    <t xml:space="preserve">Ya disponen de un código de ética y no requiere actualización. </t>
  </si>
  <si>
    <t>T2/T3/T4</t>
  </si>
  <si>
    <t>Arturina Brito</t>
  </si>
  <si>
    <t>Permanente</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</si>
  <si>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</si>
  <si>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</si>
  <si>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</si>
  <si>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</si>
  <si>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</si>
  <si>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</si>
  <si>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</si>
  <si>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</si>
  <si>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</si>
  <si>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</si>
  <si>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</si>
  <si>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</si>
  <si>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</si>
  <si>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</si>
  <si>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</si>
  <si>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</si>
  <si>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</si>
  <si>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</si>
  <si>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</si>
  <si>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Correo electronico</t>
  </si>
  <si>
    <t>Sensibilizacion sobre este tema</t>
  </si>
  <si>
    <t>T2/T4</t>
  </si>
  <si>
    <t>Matriz para evaluación Plan de trabajo 2018</t>
  </si>
  <si>
    <t>24/7/2018 y 29/07/18</t>
  </si>
  <si>
    <t xml:space="preserve">Actividad cumplida </t>
  </si>
  <si>
    <t>Actividad del T3 No cumplida</t>
  </si>
  <si>
    <t>Parcial ya que el informe no fue remitido al Dpto. de Compras y fue ejecutada en el T4</t>
  </si>
  <si>
    <t>Informe elaborado</t>
  </si>
  <si>
    <t>Parcial ya que el informe fue hecho y remitido a RRHH en el T4</t>
  </si>
  <si>
    <t>Fueron solicitadas a realizarse cinco días después (en el mes de octubre ) por problemas en el Salón de capacitación cuya evidencia fue remitida y aprobadas según puede verse en print screen que enviamos a Rosmery.</t>
  </si>
  <si>
    <t>Plan validado por Rosmery Hilario</t>
  </si>
  <si>
    <t>Julio, agosto y septiembre</t>
  </si>
  <si>
    <t>Sensibilizacion con material fisico que fue repartido entre los servidores</t>
  </si>
  <si>
    <t>Registro actualizado</t>
  </si>
  <si>
    <t>NA</t>
  </si>
  <si>
    <t>Se mantuvo abierto a la recpcion del personal sin recibir ninguna solicitud</t>
  </si>
  <si>
    <t>Se hicieron publicaciones por la pantalla/mural de la Tv institucinal</t>
  </si>
  <si>
    <t xml:space="preserve">6 de noviembre </t>
  </si>
  <si>
    <t>Permanente en dos lugares de la institucion y promociones a través de correos electronicos</t>
  </si>
  <si>
    <t>Entrevistas con el RAI e Informes remitidos DIGEIG</t>
  </si>
  <si>
    <t>Códigos fueron enviados a la DIGEIG por el titular de la institución</t>
  </si>
  <si>
    <t>3 de octubre de 2018</t>
  </si>
  <si>
    <t>Remision a todo el personal por cooreo</t>
  </si>
  <si>
    <t>Mapa de Riesgo elabobrado y  remitido en este informe</t>
  </si>
  <si>
    <t>Se envía anexo las actas pendientes del tercer periodo y las del actual</t>
  </si>
  <si>
    <t>Asistimos a todos los eventos que se nos invitó y se pueden ver el libro de asistencia de la DIGEIG</t>
  </si>
  <si>
    <t>25 de septiembre</t>
  </si>
  <si>
    <t>Comunicación remitida a la DIGEIG</t>
  </si>
  <si>
    <t>1 de Noviembre</t>
  </si>
  <si>
    <t>Comunicación remitida a los enlaces regionales</t>
  </si>
  <si>
    <t xml:space="preserve">Calificación parcial debido a lo siguiente:                                     T1: Calificación del T1 otorgada       T2: Actividad no cumplida                        T3: Actividad No cumplida                                  T4: Calificación del T4 otorgada  </t>
  </si>
  <si>
    <t>Monitoreo T4 realizado</t>
  </si>
  <si>
    <t>Puntos del T4 otorgados satisfactoriamente</t>
  </si>
  <si>
    <r>
      <rPr>
        <sz val="14"/>
        <color rgb="FFFF0000"/>
        <rFont val="Arial"/>
        <family val="2"/>
      </rPr>
      <t xml:space="preserve">T2: No recibimos evidencia de que se promocionó o distribuyó el Codigo de Etica Institucional     </t>
    </r>
    <r>
      <rPr>
        <sz val="14"/>
        <color rgb="FF00B050"/>
        <rFont val="Arial"/>
        <family val="2"/>
      </rPr>
      <t xml:space="preserve">                                               T3: Puntos del T3 otorgados </t>
    </r>
  </si>
  <si>
    <r>
      <rPr>
        <sz val="14"/>
        <color rgb="FFFF0000"/>
        <rFont val="Arial"/>
        <family val="2"/>
      </rPr>
      <t>T2: No recibimos evidencia de que se sensibilizó sobre conflictos de interes</t>
    </r>
    <r>
      <rPr>
        <sz val="14"/>
        <color rgb="FF00B050"/>
        <rFont val="Arial"/>
        <family val="2"/>
      </rPr>
      <t xml:space="preserve">           T3: Puntos del T3 otorgados </t>
    </r>
  </si>
  <si>
    <r>
      <rPr>
        <sz val="14"/>
        <color rgb="FFFF0000"/>
        <rFont val="Arial"/>
        <family val="2"/>
      </rPr>
      <t xml:space="preserve">T2: No recibimos evidencia de que sensibilizo sobre  delitos de corrupción tipificados en la ley dominicana   </t>
    </r>
    <r>
      <rPr>
        <sz val="14"/>
        <color rgb="FF00B050"/>
        <rFont val="Arial"/>
        <family val="2"/>
      </rPr>
      <t xml:space="preserve">                      T3: Puntos del T3 otorgados satisfactoriamente</t>
    </r>
  </si>
  <si>
    <r>
      <rPr>
        <b/>
        <sz val="14"/>
        <color rgb="FF00B050"/>
        <rFont val="Calibri"/>
        <family val="2"/>
        <scheme val="minor"/>
      </rPr>
      <t xml:space="preserve">T1: cumplido    </t>
    </r>
    <r>
      <rPr>
        <b/>
        <sz val="14"/>
        <color rgb="FFFF0000"/>
        <rFont val="Calibri"/>
        <family val="2"/>
        <scheme val="minor"/>
      </rPr>
      <t xml:space="preserve">                                   T2: No recibimos evidencia de que disponen del buzon de denuncias                                             </t>
    </r>
    <r>
      <rPr>
        <b/>
        <sz val="14"/>
        <color rgb="FF00B050"/>
        <rFont val="Calibri"/>
        <family val="2"/>
        <scheme val="minor"/>
      </rPr>
      <t xml:space="preserve">T3: Actividad del T3 cumplida satisfactoriamente    </t>
    </r>
    <r>
      <rPr>
        <b/>
        <sz val="14"/>
        <color rgb="FFFF0000"/>
        <rFont val="Calibri"/>
        <family val="2"/>
        <scheme val="minor"/>
      </rPr>
      <t xml:space="preserve">                       </t>
    </r>
    <r>
      <rPr>
        <b/>
        <sz val="14"/>
        <color rgb="FF00B050"/>
        <rFont val="Calibri"/>
        <family val="2"/>
        <scheme val="minor"/>
      </rPr>
      <t xml:space="preserve">T4: Actividad del T4 cumplida satisfactoriamente </t>
    </r>
  </si>
  <si>
    <t>Calificacion parcial ya que esta sensibilización se realizó fuera de plazo (en el T4).                                                                                   T4: Otorgamos 1 punto adicional por la ejecución de esta actividad en noviembre</t>
  </si>
  <si>
    <r>
      <rPr>
        <sz val="14"/>
        <color rgb="FFFF0000"/>
        <rFont val="Arial"/>
        <family val="2"/>
      </rPr>
      <t xml:space="preserve">T1:  Esta actividad no tiene que ver con la firma del Codigo de Pautas Eticas (CPE), sino mas bien que esta CEP promocione, le recuerde al Presidente del CND el documento que firmó y al mismo tiempo se inste al funcionario a trabajar en base al contenido del CPE   </t>
    </r>
    <r>
      <rPr>
        <sz val="14"/>
        <color rgb="FF00B050"/>
        <rFont val="Arial"/>
        <family val="2"/>
      </rPr>
      <t xml:space="preserve">                               T3: Puntos del T3 otorgados                                             T4: actividad cumplida por ejecución de promoción en Octubre</t>
    </r>
  </si>
  <si>
    <r>
      <t xml:space="preserve">*Puntos del T1 otorgados satisfactoriamente                                               </t>
    </r>
    <r>
      <rPr>
        <sz val="14"/>
        <color theme="1"/>
        <rFont val="Arial"/>
        <family val="2"/>
      </rPr>
      <t xml:space="preserve">*  Puntos del T2 parciales ya que remitieron las actas de ese trimestre en enero 2019.      </t>
    </r>
    <r>
      <rPr>
        <sz val="14"/>
        <color rgb="FFFF0000"/>
        <rFont val="Arial"/>
        <family val="2"/>
      </rPr>
      <t xml:space="preserve">          </t>
    </r>
    <r>
      <rPr>
        <sz val="14"/>
        <color rgb="FF00B050"/>
        <rFont val="Arial"/>
        <family val="2"/>
      </rPr>
      <t xml:space="preserve">                                   *Puntos del T3 otorgados satisfactoriamente                                            *Puntos del T4 otorgados satisfactoriamente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</si>
</sst>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_-;\-* #,##0.00_-;_-* &quot;-&quot;??_-;_-@_-"/>
    <numFmt numFmtId="165" formatCode="_([$€]* #,##0.00_);_([$€]* \(#,##0.00\);_([$€]* &quot;-&quot;??_);_(@_)"/>
    <numFmt numFmtId="166" formatCode="[$-C0A]mmmm\-yy;@"/>
    <numFmt numFmtId="167" formatCode="[$-C0A]d\-mmm\-yyyy;@"/>
  </numFmts>
  <fonts count="50">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
      <sz val="14"/>
      <color theme="0" tint="-0.499984740745262"/>
      <name val="Calibri"/>
      <family val="2"/>
    </font>
    <font>
      <b/>
      <sz val="11"/>
      <color theme="1"/>
      <name val="Calibri"/>
      <family val="2"/>
      <scheme val="minor"/>
    </font>
    <font>
      <b/>
      <sz val="16"/>
      <color theme="1"/>
      <name val="Calibri"/>
      <family val="2"/>
      <scheme val="minor"/>
    </font>
    <font>
      <b/>
      <sz val="10"/>
      <name val="Arial"/>
      <family val="2"/>
    </font>
    <font>
      <sz val="14"/>
      <color rgb="FFFF0000"/>
      <name val="Calibri"/>
      <family val="2"/>
      <scheme val="minor"/>
    </font>
    <font>
      <sz val="14"/>
      <color rgb="FF00B050"/>
      <name val="Arial"/>
      <family val="2"/>
    </font>
    <font>
      <sz val="14"/>
      <color theme="1" tint="0.34998626667073579"/>
      <name val="Arial"/>
      <family val="2"/>
    </font>
    <font>
      <b/>
      <sz val="14"/>
      <name val="Calibri"/>
      <family val="2"/>
      <scheme val="minor"/>
    </font>
    <font>
      <b/>
      <sz val="14"/>
      <color rgb="FF00B05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style="thin">
        <color indexed="64"/>
      </left>
      <right style="thin">
        <color indexed="64"/>
      </right>
      <top style="thin">
        <color theme="0"/>
      </top>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78">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3" xfId="0" applyFont="1" applyFill="1" applyBorder="1" applyAlignment="1">
      <alignment horizontal="center" vertical="top"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6" fillId="0" borderId="58"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59" xfId="82" applyFont="1" applyBorder="1" applyAlignment="1">
      <alignment horizontal="center" vertical="center" wrapText="1"/>
    </xf>
    <xf numFmtId="0" fontId="36" fillId="0" borderId="62" xfId="82"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6"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0" borderId="55" xfId="0" applyFont="1" applyBorder="1" applyAlignment="1">
      <alignment horizontal="center" vertical="center"/>
    </xf>
    <xf numFmtId="0" fontId="25" fillId="0" borderId="9" xfId="0" applyFont="1" applyBorder="1" applyAlignment="1">
      <alignment horizontal="center" vertical="center"/>
    </xf>
    <xf numFmtId="0" fontId="25" fillId="0" borderId="57"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4" borderId="34"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7" fillId="15" borderId="0" xfId="0" applyFont="1" applyFill="1"/>
    <xf numFmtId="0" fontId="27" fillId="14" borderId="33" xfId="0" applyFont="1" applyFill="1" applyBorder="1" applyAlignment="1">
      <alignment horizontal="lef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4" borderId="4" xfId="0" applyFont="1" applyFill="1" applyBorder="1" applyAlignment="1">
      <alignment horizontal="left" vertical="center" wrapText="1"/>
    </xf>
    <xf numFmtId="0" fontId="27" fillId="14" borderId="33" xfId="0" applyFont="1" applyFill="1" applyBorder="1" applyAlignment="1" applyProtection="1">
      <alignment vertical="center" wrapText="1"/>
    </xf>
    <xf numFmtId="0" fontId="27" fillId="14" borderId="4" xfId="0" applyFont="1" applyFill="1" applyBorder="1" applyAlignment="1" applyProtection="1">
      <alignment horizontal="center" vertical="center" wrapText="1"/>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6" fillId="15" borderId="3" xfId="0" applyFont="1" applyFill="1" applyBorder="1" applyAlignment="1" applyProtection="1">
      <alignment horizontal="center" vertical="center" wrapText="1"/>
      <protection locked="0"/>
    </xf>
    <xf numFmtId="0" fontId="26" fillId="15" borderId="1" xfId="0" applyFont="1" applyFill="1" applyBorder="1" applyAlignment="1" applyProtection="1">
      <alignment horizontal="center" vertical="center" wrapText="1"/>
      <protection locked="0"/>
    </xf>
    <xf numFmtId="14" fontId="27" fillId="15" borderId="7" xfId="0" applyNumberFormat="1" applyFont="1" applyFill="1" applyBorder="1" applyAlignment="1" applyProtection="1">
      <alignment horizontal="center" vertical="center" wrapText="1"/>
      <protection locked="0"/>
    </xf>
    <xf numFmtId="0" fontId="41" fillId="0" borderId="60" xfId="82" applyFont="1" applyBorder="1" applyAlignment="1">
      <alignment horizontal="center" vertical="top" wrapText="1"/>
    </xf>
    <xf numFmtId="0" fontId="41" fillId="0" borderId="61" xfId="82" applyFont="1" applyBorder="1" applyAlignment="1">
      <alignment horizontal="center" vertical="center" wrapText="1"/>
    </xf>
    <xf numFmtId="0" fontId="41" fillId="0" borderId="60" xfId="82" applyFont="1" applyBorder="1" applyAlignment="1">
      <alignment horizontal="center" vertical="center" wrapText="1"/>
    </xf>
    <xf numFmtId="0" fontId="25" fillId="14" borderId="43" xfId="0" applyFont="1" applyFill="1" applyBorder="1" applyAlignment="1">
      <alignment vertical="center" wrapText="1"/>
    </xf>
    <xf numFmtId="0" fontId="25" fillId="15" borderId="33" xfId="0" applyFont="1" applyFill="1" applyBorder="1" applyAlignment="1">
      <alignment vertical="center" wrapText="1"/>
    </xf>
    <xf numFmtId="0" fontId="25" fillId="15" borderId="4" xfId="0" applyFont="1" applyFill="1" applyBorder="1" applyAlignment="1">
      <alignment vertical="center" wrapText="1"/>
    </xf>
    <xf numFmtId="0" fontId="25" fillId="15" borderId="9" xfId="0" applyFont="1" applyFill="1" applyBorder="1" applyAlignment="1">
      <alignment vertical="center" wrapText="1"/>
    </xf>
    <xf numFmtId="0" fontId="25" fillId="15" borderId="10" xfId="0" applyFont="1" applyFill="1" applyBorder="1" applyAlignment="1">
      <alignment vertical="center" wrapText="1"/>
    </xf>
    <xf numFmtId="0" fontId="25" fillId="15" borderId="13" xfId="0" applyFont="1" applyFill="1" applyBorder="1" applyAlignment="1">
      <alignment vertical="center" wrapText="1"/>
    </xf>
    <xf numFmtId="0" fontId="25" fillId="15" borderId="24" xfId="0" applyFont="1" applyFill="1" applyBorder="1" applyAlignment="1">
      <alignment vertical="center" wrapText="1"/>
    </xf>
    <xf numFmtId="0" fontId="27" fillId="15" borderId="33"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2" fontId="4" fillId="4" borderId="17" xfId="1" applyNumberFormat="1" applyFont="1" applyFill="1" applyBorder="1" applyAlignment="1">
      <alignment horizontal="center" vertical="center" wrapText="1"/>
    </xf>
    <xf numFmtId="0" fontId="0" fillId="2" borderId="0" xfId="0" applyFill="1"/>
    <xf numFmtId="0" fontId="44" fillId="6" borderId="65" xfId="4" applyFont="1" applyFill="1" applyBorder="1" applyAlignment="1">
      <alignment horizontal="center" vertical="center" wrapText="1"/>
    </xf>
    <xf numFmtId="0" fontId="44" fillId="7" borderId="9" xfId="4" applyFont="1" applyFill="1" applyBorder="1" applyAlignment="1">
      <alignment horizontal="center" vertical="center" wrapText="1"/>
    </xf>
    <xf numFmtId="0" fontId="44" fillId="17" borderId="9" xfId="4" applyFont="1" applyFill="1" applyBorder="1" applyAlignment="1">
      <alignment horizontal="center" vertical="center" wrapText="1"/>
    </xf>
    <xf numFmtId="0" fontId="44" fillId="8" borderId="23" xfId="4" applyFont="1" applyFill="1" applyBorder="1" applyAlignment="1">
      <alignment horizontal="center" vertical="center" wrapText="1"/>
    </xf>
    <xf numFmtId="0" fontId="44" fillId="0" borderId="57"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7" xfId="4" applyFont="1" applyBorder="1" applyAlignment="1">
      <alignment horizontal="center" vertical="center"/>
    </xf>
    <xf numFmtId="0" fontId="2" fillId="0" borderId="25" xfId="4" applyFont="1" applyBorder="1" applyAlignment="1">
      <alignment horizontal="center" vertical="center" wrapText="1"/>
    </xf>
    <xf numFmtId="0" fontId="2" fillId="0" borderId="1" xfId="4" applyFont="1" applyBorder="1" applyAlignment="1">
      <alignment horizontal="center" vertical="center" wrapText="1"/>
    </xf>
    <xf numFmtId="0" fontId="44" fillId="3" borderId="22" xfId="4" applyFont="1" applyFill="1" applyBorder="1" applyAlignment="1">
      <alignment horizontal="center" vertical="center"/>
    </xf>
    <xf numFmtId="0" fontId="44" fillId="3" borderId="1" xfId="4" applyFont="1" applyFill="1" applyBorder="1" applyAlignment="1">
      <alignment horizontal="center" vertical="center" wrapText="1"/>
    </xf>
    <xf numFmtId="9" fontId="44" fillId="18" borderId="30" xfId="83" applyFont="1" applyFill="1" applyBorder="1" applyAlignment="1">
      <alignment horizontal="center" vertical="center"/>
    </xf>
    <xf numFmtId="9" fontId="44" fillId="18" borderId="3" xfId="83" applyFont="1" applyFill="1" applyBorder="1" applyAlignment="1">
      <alignment horizontal="center" vertical="center"/>
    </xf>
    <xf numFmtId="9" fontId="44" fillId="18" borderId="32" xfId="83" applyFont="1" applyFill="1" applyBorder="1" applyAlignment="1">
      <alignment horizontal="center" vertical="center" wrapText="1"/>
    </xf>
    <xf numFmtId="9" fontId="44" fillId="18" borderId="3" xfId="83" applyFont="1" applyFill="1" applyBorder="1" applyAlignment="1">
      <alignment horizontal="center" vertical="center" wrapText="1"/>
    </xf>
    <xf numFmtId="9" fontId="44" fillId="18" borderId="3" xfId="4" applyNumberFormat="1" applyFont="1" applyFill="1" applyBorder="1" applyAlignment="1">
      <alignment horizontal="center" vertical="center" wrapText="1"/>
    </xf>
    <xf numFmtId="2" fontId="44" fillId="18" borderId="53" xfId="83" applyNumberFormat="1" applyFont="1" applyFill="1" applyBorder="1" applyAlignment="1">
      <alignment horizontal="center" vertical="center"/>
    </xf>
    <xf numFmtId="15" fontId="27" fillId="15" borderId="1" xfId="0" applyNumberFormat="1" applyFont="1" applyFill="1" applyBorder="1" applyAlignment="1" applyProtection="1">
      <alignment horizontal="center" vertical="center" wrapText="1"/>
      <protection locked="0"/>
    </xf>
    <xf numFmtId="14" fontId="27" fillId="15" borderId="1" xfId="0" applyNumberFormat="1" applyFont="1" applyFill="1" applyBorder="1" applyAlignment="1" applyProtection="1">
      <alignment horizontal="center" vertical="center" wrapText="1"/>
      <protection locked="0"/>
    </xf>
    <xf numFmtId="14" fontId="26" fillId="15" borderId="3" xfId="0" applyNumberFormat="1" applyFont="1" applyFill="1" applyBorder="1" applyAlignment="1" applyProtection="1">
      <alignment horizontal="center" vertical="center"/>
      <protection locked="0"/>
    </xf>
    <xf numFmtId="14" fontId="26" fillId="15" borderId="1" xfId="0" applyNumberFormat="1" applyFont="1" applyFill="1" applyBorder="1" applyAlignment="1" applyProtection="1">
      <alignment horizontal="center" vertical="center"/>
      <protection locked="0"/>
    </xf>
    <xf numFmtId="14" fontId="27" fillId="15" borderId="1" xfId="0" applyNumberFormat="1"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45" fillId="14" borderId="14" xfId="0" applyFont="1" applyFill="1" applyBorder="1" applyAlignment="1">
      <alignment vertical="center" wrapText="1"/>
    </xf>
    <xf numFmtId="0" fontId="25" fillId="14" borderId="9" xfId="0" applyFont="1" applyFill="1" applyBorder="1" applyAlignment="1">
      <alignment horizontal="center" vertical="center" wrapText="1"/>
    </xf>
    <xf numFmtId="14" fontId="27" fillId="15" borderId="28" xfId="0" applyNumberFormat="1" applyFont="1" applyFill="1" applyBorder="1" applyAlignment="1" applyProtection="1">
      <alignment horizontal="center" vertical="center" wrapText="1"/>
      <protection locked="0"/>
    </xf>
    <xf numFmtId="0" fontId="46" fillId="14" borderId="39"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7" fillId="0" borderId="4" xfId="0" applyFont="1" applyFill="1" applyBorder="1" applyAlignment="1">
      <alignment horizontal="center" vertical="top" wrapText="1"/>
    </xf>
    <xf numFmtId="0" fontId="47" fillId="0" borderId="3" xfId="0" applyFont="1" applyFill="1" applyBorder="1" applyAlignment="1">
      <alignment horizontal="center" vertical="top" wrapText="1"/>
    </xf>
    <xf numFmtId="14" fontId="27" fillId="15" borderId="33" xfId="0" applyNumberFormat="1" applyFont="1" applyFill="1" applyBorder="1" applyAlignment="1">
      <alignment horizontal="center" vertical="center" wrapText="1"/>
    </xf>
    <xf numFmtId="0" fontId="26" fillId="0" borderId="0" xfId="0" applyFont="1" applyAlignment="1">
      <alignment wrapText="1"/>
    </xf>
    <xf numFmtId="0" fontId="46" fillId="14" borderId="4" xfId="0" applyFont="1" applyFill="1" applyBorder="1" applyAlignment="1" applyProtection="1">
      <alignment vertical="center" wrapText="1"/>
    </xf>
    <xf numFmtId="0" fontId="25" fillId="2" borderId="4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6" fillId="0" borderId="3" xfId="0" applyFont="1" applyBorder="1" applyAlignment="1">
      <alignment wrapText="1"/>
    </xf>
    <xf numFmtId="0" fontId="25" fillId="15" borderId="3" xfId="0" applyFont="1" applyFill="1" applyBorder="1" applyAlignment="1">
      <alignment vertical="center" wrapText="1"/>
    </xf>
    <xf numFmtId="0" fontId="27" fillId="15" borderId="4" xfId="0" applyFont="1" applyFill="1" applyBorder="1" applyAlignment="1" applyProtection="1">
      <alignment horizontal="center" vertical="center" wrapText="1"/>
    </xf>
    <xf numFmtId="17" fontId="25" fillId="15" borderId="4" xfId="0" applyNumberFormat="1" applyFont="1" applyFill="1" applyBorder="1" applyAlignment="1">
      <alignment horizontal="center" vertical="center" wrapText="1"/>
    </xf>
    <xf numFmtId="0" fontId="25" fillId="7" borderId="13" xfId="0" applyFont="1" applyFill="1" applyBorder="1" applyAlignment="1">
      <alignment horizontal="center" vertical="center" wrapText="1"/>
    </xf>
    <xf numFmtId="0" fontId="48" fillId="14" borderId="14" xfId="0" applyFont="1" applyFill="1" applyBorder="1" applyAlignment="1">
      <alignment vertical="center" wrapText="1"/>
    </xf>
    <xf numFmtId="0" fontId="28" fillId="14" borderId="3" xfId="0" applyFont="1" applyFill="1" applyBorder="1" applyAlignment="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27" fillId="15" borderId="3" xfId="0" applyFont="1" applyFill="1" applyBorder="1" applyAlignment="1">
      <alignment horizontal="center" vertical="center" wrapText="1"/>
    </xf>
    <xf numFmtId="14" fontId="27" fillId="15" borderId="33" xfId="0" applyNumberFormat="1" applyFont="1" applyFill="1" applyBorder="1" applyAlignment="1">
      <alignment horizontal="center" vertical="center" wrapText="1"/>
    </xf>
    <xf numFmtId="14" fontId="27" fillId="15" borderId="4" xfId="0" applyNumberFormat="1" applyFont="1" applyFill="1" applyBorder="1" applyAlignment="1">
      <alignment horizontal="center" vertical="center" wrapText="1"/>
    </xf>
    <xf numFmtId="14" fontId="27" fillId="15" borderId="3"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4" fillId="4" borderId="17" xfId="1" applyFont="1" applyFill="1" applyBorder="1" applyAlignment="1">
      <alignment horizontal="center" vertical="center" wrapText="1"/>
    </xf>
    <xf numFmtId="0" fontId="25" fillId="0" borderId="71" xfId="0" applyFont="1" applyBorder="1" applyAlignment="1">
      <alignment horizontal="left" vertical="center" wrapText="1"/>
    </xf>
    <xf numFmtId="0" fontId="25" fillId="0" borderId="72" xfId="0" applyFont="1" applyBorder="1" applyAlignment="1">
      <alignment horizontal="left" vertical="center" wrapText="1"/>
    </xf>
    <xf numFmtId="0" fontId="25" fillId="0" borderId="73" xfId="0" applyFont="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25" fillId="0" borderId="63" xfId="0" applyFont="1" applyBorder="1" applyAlignment="1">
      <alignment horizontal="left" vertical="center" wrapText="1"/>
    </xf>
    <xf numFmtId="0" fontId="25" fillId="0" borderId="3" xfId="0" applyFont="1" applyBorder="1" applyAlignment="1">
      <alignment horizontal="left" vertical="center" wrapText="1"/>
    </xf>
    <xf numFmtId="167" fontId="37" fillId="2" borderId="5" xfId="0" applyNumberFormat="1" applyFont="1" applyFill="1" applyBorder="1" applyAlignment="1" applyProtection="1">
      <alignment horizontal="center" vertical="center"/>
    </xf>
    <xf numFmtId="167" fontId="37" fillId="2" borderId="6" xfId="0" applyNumberFormat="1" applyFont="1" applyFill="1" applyBorder="1" applyAlignment="1" applyProtection="1">
      <alignment horizontal="center" vertical="center"/>
    </xf>
    <xf numFmtId="167" fontId="3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4" xfId="0" applyFont="1" applyFill="1" applyBorder="1" applyAlignment="1">
      <alignment horizontal="center" vertical="center" wrapText="1"/>
    </xf>
    <xf numFmtId="166" fontId="6" fillId="2" borderId="35" xfId="0" applyNumberFormat="1" applyFont="1" applyFill="1" applyBorder="1" applyAlignment="1" applyProtection="1">
      <alignment horizontal="left" vertical="center"/>
    </xf>
    <xf numFmtId="166" fontId="6" fillId="2" borderId="39" xfId="0" applyNumberFormat="1" applyFont="1" applyFill="1" applyBorder="1" applyAlignment="1" applyProtection="1">
      <alignment horizontal="left" vertical="center"/>
    </xf>
    <xf numFmtId="0" fontId="27" fillId="15" borderId="33"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3" fillId="4" borderId="15"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4" xfId="1" applyFont="1" applyFill="1" applyBorder="1" applyAlignment="1">
      <alignment horizontal="center" vertical="center" wrapText="1"/>
    </xf>
    <xf numFmtId="14" fontId="27" fillId="15" borderId="8" xfId="0" applyNumberFormat="1"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4" borderId="4" xfId="0" applyFont="1" applyFill="1" applyBorder="1" applyAlignment="1" applyProtection="1">
      <alignment horizontal="left" vertical="center" wrapText="1"/>
    </xf>
    <xf numFmtId="0" fontId="27" fillId="15" borderId="8"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wrapText="1"/>
    </xf>
    <xf numFmtId="0" fontId="27" fillId="0" borderId="8" xfId="0" applyFont="1" applyBorder="1" applyAlignment="1" applyProtection="1">
      <alignment horizontal="left" vertical="center" wrapText="1"/>
    </xf>
    <xf numFmtId="0" fontId="21" fillId="2" borderId="0" xfId="0" applyFont="1" applyFill="1" applyBorder="1" applyAlignment="1" applyProtection="1">
      <alignment horizontal="center"/>
    </xf>
    <xf numFmtId="0" fontId="19" fillId="0" borderId="0" xfId="0" applyFont="1" applyAlignment="1" applyProtection="1">
      <alignment horizontal="center" vertical="center"/>
      <protection locked="0"/>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9" fillId="0" borderId="36" xfId="0" applyFont="1" applyBorder="1" applyAlignment="1">
      <alignment horizontal="center" vertical="center"/>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3" xfId="0" applyFont="1" applyBorder="1" applyAlignment="1">
      <alignment horizontal="center"/>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6" fontId="27" fillId="2" borderId="41" xfId="0" applyNumberFormat="1" applyFont="1" applyFill="1" applyBorder="1" applyAlignment="1" applyProtection="1">
      <alignment horizontal="center" vertical="center"/>
    </xf>
    <xf numFmtId="166" fontId="27" fillId="2" borderId="40" xfId="0" applyNumberFormat="1" applyFont="1" applyFill="1" applyBorder="1" applyAlignment="1" applyProtection="1">
      <alignment horizontal="center" vertical="center"/>
    </xf>
    <xf numFmtId="0" fontId="25" fillId="0" borderId="9" xfId="0" applyFont="1" applyBorder="1" applyAlignment="1">
      <alignment horizontal="left" vertical="center" wrapText="1"/>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3" fillId="4" borderId="56" xfId="1" applyFont="1" applyFill="1" applyBorder="1" applyAlignment="1">
      <alignment horizontal="center" vertical="center" wrapText="1"/>
    </xf>
    <xf numFmtId="0" fontId="45" fillId="14" borderId="11" xfId="0" applyFont="1" applyFill="1" applyBorder="1" applyAlignment="1">
      <alignment horizontal="left" vertical="center" wrapText="1"/>
    </xf>
    <xf numFmtId="0" fontId="45" fillId="14" borderId="43" xfId="0" applyFont="1" applyFill="1" applyBorder="1" applyAlignment="1">
      <alignment horizontal="left" vertical="center" wrapText="1"/>
    </xf>
    <xf numFmtId="0" fontId="30" fillId="14" borderId="11" xfId="0" applyFont="1" applyFill="1" applyBorder="1" applyAlignment="1">
      <alignment horizontal="center" vertical="center" wrapText="1"/>
    </xf>
    <xf numFmtId="0" fontId="30" fillId="14" borderId="43"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31" fillId="0" borderId="3" xfId="0" applyFont="1" applyBorder="1" applyAlignment="1" applyProtection="1">
      <alignment horizontal="center"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44" fillId="4" borderId="24" xfId="4" applyFont="1" applyFill="1" applyBorder="1" applyAlignment="1">
      <alignment horizontal="center" vertical="center"/>
    </xf>
    <xf numFmtId="0" fontId="44" fillId="4" borderId="9" xfId="4" applyFont="1" applyFill="1" applyBorder="1" applyAlignment="1">
      <alignment horizontal="center" vertical="center"/>
    </xf>
    <xf numFmtId="0" fontId="44" fillId="4" borderId="44" xfId="4" applyFont="1" applyFill="1" applyBorder="1" applyAlignment="1">
      <alignment horizontal="center" vertical="center"/>
    </xf>
    <xf numFmtId="0" fontId="0" fillId="18" borderId="56" xfId="0" applyFill="1" applyBorder="1" applyAlignment="1">
      <alignment horizontal="center"/>
    </xf>
    <xf numFmtId="0" fontId="42" fillId="2" borderId="29" xfId="0" applyFont="1" applyFill="1" applyBorder="1" applyAlignment="1">
      <alignment horizontal="center"/>
    </xf>
    <xf numFmtId="49" fontId="2" fillId="0" borderId="25" xfId="4" applyNumberFormat="1" applyFont="1" applyBorder="1" applyAlignment="1">
      <alignment horizontal="center" vertical="center" wrapText="1"/>
    </xf>
    <xf numFmtId="49" fontId="2" fillId="0" borderId="68" xfId="4" applyNumberFormat="1" applyFont="1" applyBorder="1" applyAlignment="1">
      <alignment horizontal="center" vertical="center" wrapText="1"/>
    </xf>
    <xf numFmtId="0" fontId="44" fillId="3" borderId="11" xfId="4" applyFont="1" applyFill="1" applyBorder="1" applyAlignment="1">
      <alignment horizontal="center" vertical="center" wrapText="1"/>
    </xf>
    <xf numFmtId="0" fontId="44" fillId="3" borderId="14" xfId="4" applyFont="1" applyFill="1" applyBorder="1" applyAlignment="1">
      <alignment horizontal="center" vertical="center" wrapText="1"/>
    </xf>
    <xf numFmtId="0" fontId="44" fillId="4" borderId="69" xfId="4" applyFont="1" applyFill="1" applyBorder="1" applyAlignment="1">
      <alignment horizontal="center" vertical="center"/>
    </xf>
    <xf numFmtId="0" fontId="44" fillId="4" borderId="70" xfId="4" applyFont="1" applyFill="1" applyBorder="1" applyAlignment="1">
      <alignment horizontal="center" vertical="center"/>
    </xf>
    <xf numFmtId="0" fontId="44" fillId="4" borderId="68" xfId="4" applyFont="1" applyFill="1" applyBorder="1" applyAlignment="1">
      <alignment horizontal="center" vertical="center"/>
    </xf>
    <xf numFmtId="1" fontId="2" fillId="0" borderId="2" xfId="4" applyNumberFormat="1" applyFont="1" applyBorder="1" applyAlignment="1">
      <alignment horizontal="center" vertical="center" wrapText="1"/>
    </xf>
    <xf numFmtId="1" fontId="2" fillId="0" borderId="11" xfId="4" applyNumberFormat="1" applyFont="1" applyBorder="1" applyAlignment="1">
      <alignment horizontal="center" vertical="center" wrapText="1"/>
    </xf>
    <xf numFmtId="0" fontId="43" fillId="2" borderId="0" xfId="0" applyFont="1" applyFill="1" applyAlignment="1">
      <alignment horizontal="center"/>
    </xf>
    <xf numFmtId="0" fontId="44" fillId="4" borderId="27" xfId="32" applyFont="1" applyFill="1" applyBorder="1" applyAlignment="1">
      <alignment horizontal="center" vertical="center"/>
    </xf>
    <xf numFmtId="0" fontId="44" fillId="4" borderId="5" xfId="32" applyFont="1" applyFill="1" applyBorder="1" applyAlignment="1">
      <alignment horizontal="center" vertical="center"/>
    </xf>
    <xf numFmtId="0" fontId="44" fillId="3" borderId="58" xfId="4" applyFont="1" applyFill="1" applyBorder="1" applyAlignment="1">
      <alignment horizontal="center" vertical="center" wrapText="1"/>
    </xf>
    <xf numFmtId="0" fontId="44" fillId="3" borderId="42" xfId="4" applyFont="1" applyFill="1" applyBorder="1" applyAlignment="1">
      <alignment horizontal="center" vertical="center" wrapText="1"/>
    </xf>
    <xf numFmtId="0" fontId="44" fillId="3" borderId="19" xfId="4" applyFont="1" applyFill="1" applyBorder="1" applyAlignment="1">
      <alignment horizontal="center" vertical="center" wrapText="1"/>
    </xf>
    <xf numFmtId="1" fontId="2" fillId="0" borderId="64" xfId="4" applyNumberFormat="1" applyFont="1" applyBorder="1" applyAlignment="1">
      <alignment horizontal="center" vertical="center" wrapText="1"/>
    </xf>
    <xf numFmtId="1" fontId="2" fillId="0" borderId="66" xfId="4" applyNumberFormat="1" applyFont="1" applyBorder="1" applyAlignment="1">
      <alignment horizontal="center" vertical="center" wrapText="1"/>
    </xf>
    <xf numFmtId="0" fontId="44" fillId="3" borderId="39" xfId="4" applyFont="1" applyFill="1" applyBorder="1" applyAlignment="1">
      <alignment horizontal="center" vertical="center" wrapText="1"/>
    </xf>
    <xf numFmtId="0" fontId="44" fillId="3" borderId="2" xfId="4" applyFont="1" applyFill="1" applyBorder="1" applyAlignment="1">
      <alignment horizontal="center" vertical="center" wrapText="1"/>
    </xf>
    <xf numFmtId="0" fontId="44" fillId="2" borderId="26" xfId="4" applyFont="1" applyFill="1" applyBorder="1" applyAlignment="1">
      <alignment horizontal="center" vertical="center"/>
    </xf>
    <xf numFmtId="0" fontId="44" fillId="2" borderId="53" xfId="4" applyFont="1" applyFill="1" applyBorder="1" applyAlignment="1">
      <alignment horizontal="center" vertical="center"/>
    </xf>
    <xf numFmtId="49" fontId="2" fillId="0" borderId="32" xfId="4" applyNumberFormat="1" applyFont="1" applyBorder="1" applyAlignment="1">
      <alignment horizontal="center" vertical="center" wrapText="1"/>
    </xf>
    <xf numFmtId="49" fontId="2" fillId="0" borderId="67"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16">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twoCellAnchor editAs="oneCell">
    <xdr:from>
      <xdr:col>1</xdr:col>
      <xdr:colOff>2266950</xdr:colOff>
      <xdr:row>0</xdr:row>
      <xdr:rowOff>0</xdr:rowOff>
    </xdr:from>
    <xdr:to>
      <xdr:col>2</xdr:col>
      <xdr:colOff>161924</xdr:colOff>
      <xdr:row>5</xdr:row>
      <xdr:rowOff>228599</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76550" y="0"/>
          <a:ext cx="1314449" cy="13144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zoomScale="50" zoomScaleNormal="50" zoomScaleSheetLayoutView="25" zoomScalePageLayoutView="70" workbookViewId="0">
      <selection activeCell="M23" sqref="M23"/>
    </sheetView>
  </sheetViews>
  <sheetFormatPr baseColWidth="10" defaultColWidth="20.7109375" defaultRowHeight="18"/>
  <cols>
    <col min="1" max="1" width="9.140625" style="1" customWidth="1"/>
    <col min="2" max="2" width="51.28515625" style="2" customWidth="1"/>
    <col min="3" max="3" width="30.42578125" style="2" customWidth="1"/>
    <col min="4" max="4" width="24.140625" style="1" customWidth="1"/>
    <col min="5" max="5" width="20.7109375" style="1" customWidth="1"/>
    <col min="6" max="7" width="20.7109375" style="133" customWidth="1"/>
    <col min="8" max="9" width="25.7109375" style="133" customWidth="1"/>
    <col min="10" max="10" width="42.5703125" style="133" customWidth="1"/>
    <col min="11" max="11" width="20.7109375" style="133" customWidth="1"/>
    <col min="12" max="12" width="21.85546875" style="133" customWidth="1"/>
    <col min="13" max="13" width="49.28515625" style="133"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301"/>
      <c r="B1" s="301"/>
      <c r="C1" s="301"/>
      <c r="D1" s="301"/>
      <c r="E1" s="301"/>
      <c r="F1" s="301"/>
      <c r="G1" s="301"/>
      <c r="H1" s="301"/>
      <c r="I1" s="301"/>
      <c r="J1" s="301"/>
      <c r="K1" s="301"/>
      <c r="L1" s="301"/>
      <c r="M1" s="301"/>
      <c r="N1" s="301"/>
      <c r="O1" s="301"/>
      <c r="P1" s="301"/>
      <c r="Q1" s="9"/>
    </row>
    <row r="2" spans="1:19" ht="15.75">
      <c r="A2" s="276" t="s">
        <v>12</v>
      </c>
      <c r="B2" s="276"/>
      <c r="C2" s="276"/>
      <c r="D2" s="276"/>
      <c r="E2" s="276"/>
      <c r="F2" s="276"/>
      <c r="G2" s="276"/>
      <c r="H2" s="276"/>
      <c r="I2" s="276"/>
      <c r="J2" s="276"/>
      <c r="K2" s="276"/>
      <c r="L2" s="276"/>
      <c r="M2" s="276"/>
      <c r="N2" s="16"/>
      <c r="O2" s="16"/>
      <c r="P2" s="16"/>
      <c r="Q2" s="16"/>
    </row>
    <row r="3" spans="1:19" ht="14.25">
      <c r="A3" s="277" t="s">
        <v>13</v>
      </c>
      <c r="B3" s="277"/>
      <c r="C3" s="277"/>
      <c r="D3" s="277"/>
      <c r="E3" s="277"/>
      <c r="F3" s="277"/>
      <c r="G3" s="277"/>
      <c r="H3" s="277"/>
      <c r="I3" s="277"/>
      <c r="J3" s="277"/>
      <c r="K3" s="277"/>
      <c r="L3" s="277"/>
      <c r="M3" s="277"/>
      <c r="N3" s="17"/>
      <c r="O3" s="17"/>
      <c r="P3" s="17"/>
      <c r="Q3" s="17"/>
    </row>
    <row r="4" spans="1:19" ht="20.25">
      <c r="A4" s="278" t="s">
        <v>161</v>
      </c>
      <c r="B4" s="278"/>
      <c r="C4" s="278"/>
      <c r="D4" s="278"/>
      <c r="E4" s="278"/>
      <c r="F4" s="278"/>
      <c r="G4" s="278"/>
      <c r="H4" s="278"/>
      <c r="I4" s="278"/>
      <c r="J4" s="278"/>
      <c r="K4" s="278"/>
      <c r="L4" s="278"/>
      <c r="M4" s="278"/>
      <c r="N4" s="18"/>
      <c r="O4" s="18"/>
      <c r="P4" s="18"/>
      <c r="Q4" s="18"/>
    </row>
    <row r="5" spans="1:19" ht="20.25">
      <c r="A5" s="278" t="s">
        <v>14</v>
      </c>
      <c r="B5" s="278"/>
      <c r="C5" s="278"/>
      <c r="D5" s="278"/>
      <c r="E5" s="278"/>
      <c r="F5" s="278"/>
      <c r="G5" s="278"/>
      <c r="H5" s="278"/>
      <c r="I5" s="278"/>
      <c r="J5" s="278"/>
      <c r="K5" s="278"/>
      <c r="L5" s="278"/>
      <c r="M5" s="278"/>
      <c r="N5" s="18"/>
      <c r="O5" s="18"/>
      <c r="P5" s="18"/>
      <c r="Q5" s="18"/>
    </row>
    <row r="6" spans="1:19" ht="21.75" thickBot="1">
      <c r="A6" s="10"/>
      <c r="B6" s="11"/>
      <c r="C6" s="11"/>
      <c r="D6" s="12"/>
      <c r="E6" s="12"/>
      <c r="F6" s="102"/>
      <c r="G6" s="102"/>
      <c r="H6" s="102"/>
      <c r="I6" s="103"/>
      <c r="J6" s="103"/>
      <c r="K6" s="103"/>
      <c r="L6" s="103"/>
      <c r="M6" s="104"/>
      <c r="N6" s="13"/>
      <c r="O6" s="13"/>
      <c r="P6" s="12"/>
      <c r="Q6" s="9"/>
    </row>
    <row r="7" spans="1:19" ht="33" customHeight="1" thickBot="1">
      <c r="A7" s="282" t="s">
        <v>15</v>
      </c>
      <c r="B7" s="283"/>
      <c r="C7" s="283"/>
      <c r="D7" s="283"/>
      <c r="E7" s="283"/>
      <c r="F7" s="283"/>
      <c r="G7" s="283"/>
      <c r="H7" s="283"/>
      <c r="I7" s="283"/>
      <c r="J7" s="283"/>
      <c r="K7" s="283"/>
      <c r="L7" s="283"/>
      <c r="M7" s="284"/>
      <c r="N7" s="15"/>
      <c r="O7" s="324" t="s">
        <v>128</v>
      </c>
      <c r="P7" s="325"/>
      <c r="Q7" s="325"/>
      <c r="R7" s="326"/>
    </row>
    <row r="8" spans="1:19" ht="40.5">
      <c r="A8" s="279" t="s">
        <v>16</v>
      </c>
      <c r="B8" s="280"/>
      <c r="C8" s="280"/>
      <c r="D8" s="281"/>
      <c r="E8" s="307" t="s">
        <v>114</v>
      </c>
      <c r="F8" s="308"/>
      <c r="G8" s="308"/>
      <c r="H8" s="309"/>
      <c r="I8" s="304" t="s">
        <v>108</v>
      </c>
      <c r="J8" s="305"/>
      <c r="K8" s="306"/>
      <c r="L8" s="285" t="s">
        <v>32</v>
      </c>
      <c r="M8" s="286"/>
      <c r="N8" s="14"/>
      <c r="O8" s="153" t="s">
        <v>7</v>
      </c>
      <c r="P8" s="151" t="s">
        <v>3</v>
      </c>
      <c r="Q8" s="152" t="s">
        <v>120</v>
      </c>
      <c r="R8" s="154" t="s">
        <v>129</v>
      </c>
      <c r="S8" s="146"/>
    </row>
    <row r="9" spans="1:19" ht="36" customHeight="1" thickBot="1">
      <c r="A9" s="321" t="s">
        <v>119</v>
      </c>
      <c r="B9" s="322"/>
      <c r="C9" s="322"/>
      <c r="D9" s="323"/>
      <c r="E9" s="273">
        <v>43077</v>
      </c>
      <c r="F9" s="274"/>
      <c r="G9" s="274"/>
      <c r="H9" s="275"/>
      <c r="I9" s="316">
        <v>291</v>
      </c>
      <c r="J9" s="317"/>
      <c r="K9" s="318"/>
      <c r="L9" s="332" t="s">
        <v>137</v>
      </c>
      <c r="M9" s="333"/>
      <c r="N9" s="14"/>
      <c r="O9" s="155" t="s">
        <v>8</v>
      </c>
      <c r="P9" s="143" t="s">
        <v>2</v>
      </c>
      <c r="Q9" s="148" t="s">
        <v>121</v>
      </c>
      <c r="R9" s="156" t="s">
        <v>130</v>
      </c>
      <c r="S9" s="146"/>
    </row>
    <row r="10" spans="1:19" ht="41.25" thickBot="1">
      <c r="A10" s="302"/>
      <c r="B10" s="302"/>
      <c r="C10" s="302"/>
      <c r="D10" s="302"/>
      <c r="E10" s="302"/>
      <c r="F10" s="302"/>
      <c r="G10" s="302"/>
      <c r="H10" s="302"/>
      <c r="I10" s="302"/>
      <c r="J10" s="302"/>
      <c r="K10" s="302"/>
      <c r="L10" s="302"/>
      <c r="M10" s="302"/>
      <c r="N10" s="302"/>
      <c r="O10" s="155" t="s">
        <v>10</v>
      </c>
      <c r="P10" s="144" t="s">
        <v>9</v>
      </c>
      <c r="Q10" s="149" t="s">
        <v>122</v>
      </c>
      <c r="R10" s="156" t="s">
        <v>131</v>
      </c>
      <c r="S10" s="146"/>
    </row>
    <row r="11" spans="1:19" ht="40.5">
      <c r="A11" s="313" t="s">
        <v>66</v>
      </c>
      <c r="B11" s="314"/>
      <c r="C11" s="314"/>
      <c r="D11" s="314"/>
      <c r="E11" s="314"/>
      <c r="F11" s="314"/>
      <c r="G11" s="315"/>
      <c r="H11" s="310" t="s">
        <v>28</v>
      </c>
      <c r="I11" s="311"/>
      <c r="J11" s="312"/>
      <c r="K11" s="329" t="s">
        <v>26</v>
      </c>
      <c r="L11" s="330"/>
      <c r="M11" s="331"/>
      <c r="N11" s="5"/>
      <c r="O11" s="155" t="s">
        <v>116</v>
      </c>
      <c r="P11" s="145" t="s">
        <v>110</v>
      </c>
      <c r="Q11" s="150" t="s">
        <v>123</v>
      </c>
      <c r="R11" s="156" t="s">
        <v>132</v>
      </c>
    </row>
    <row r="12" spans="1:19" ht="78" customHeight="1" thickBot="1">
      <c r="A12" s="58" t="s">
        <v>0</v>
      </c>
      <c r="B12" s="59" t="s">
        <v>29</v>
      </c>
      <c r="C12" s="59" t="s">
        <v>1</v>
      </c>
      <c r="D12" s="59" t="s">
        <v>31</v>
      </c>
      <c r="E12" s="20" t="s">
        <v>33</v>
      </c>
      <c r="F12" s="59" t="s">
        <v>30</v>
      </c>
      <c r="G12" s="60" t="s">
        <v>64</v>
      </c>
      <c r="H12" s="55" t="s">
        <v>65</v>
      </c>
      <c r="I12" s="56" t="s">
        <v>5</v>
      </c>
      <c r="J12" s="57" t="s">
        <v>6</v>
      </c>
      <c r="K12" s="53" t="s">
        <v>27</v>
      </c>
      <c r="L12" s="62" t="s">
        <v>67</v>
      </c>
      <c r="M12" s="54" t="s">
        <v>11</v>
      </c>
      <c r="N12" s="5"/>
      <c r="O12" s="157" t="s">
        <v>112</v>
      </c>
      <c r="P12" s="158" t="s">
        <v>117</v>
      </c>
      <c r="Q12" s="327"/>
      <c r="R12" s="328"/>
    </row>
    <row r="13" spans="1:19" ht="24" customHeight="1" thickBot="1">
      <c r="A13" s="256" t="s">
        <v>34</v>
      </c>
      <c r="B13" s="257"/>
      <c r="C13" s="257"/>
      <c r="D13" s="257"/>
      <c r="E13" s="257"/>
      <c r="F13" s="290"/>
      <c r="G13" s="257"/>
      <c r="H13" s="257"/>
      <c r="I13" s="257"/>
      <c r="J13" s="257"/>
      <c r="K13" s="257"/>
      <c r="L13" s="257"/>
      <c r="M13" s="258"/>
      <c r="N13" s="5"/>
      <c r="O13" s="147"/>
    </row>
    <row r="14" spans="1:19" ht="94.5" customHeight="1">
      <c r="A14" s="63">
        <v>1</v>
      </c>
      <c r="B14" s="64" t="s">
        <v>17</v>
      </c>
      <c r="C14" s="67" t="s">
        <v>68</v>
      </c>
      <c r="D14" s="73" t="s">
        <v>86</v>
      </c>
      <c r="E14" s="92">
        <v>3</v>
      </c>
      <c r="F14" s="105" t="s">
        <v>124</v>
      </c>
      <c r="G14" s="106">
        <v>2</v>
      </c>
      <c r="H14" s="134">
        <v>2</v>
      </c>
      <c r="I14" s="218">
        <v>43355</v>
      </c>
      <c r="J14" s="107"/>
      <c r="K14" s="108" t="s">
        <v>109</v>
      </c>
      <c r="L14" s="109">
        <v>3</v>
      </c>
      <c r="M14" s="219" t="s">
        <v>163</v>
      </c>
      <c r="N14" s="5"/>
      <c r="O14" s="147"/>
    </row>
    <row r="15" spans="1:19" ht="170.25" customHeight="1" thickBot="1">
      <c r="A15" s="65">
        <v>2</v>
      </c>
      <c r="B15" s="24" t="s">
        <v>18</v>
      </c>
      <c r="C15" s="24" t="s">
        <v>69</v>
      </c>
      <c r="D15" s="74" t="s">
        <v>91</v>
      </c>
      <c r="E15" s="93">
        <v>7</v>
      </c>
      <c r="F15" s="105" t="s">
        <v>127</v>
      </c>
      <c r="G15" s="110">
        <v>4</v>
      </c>
      <c r="H15" s="171"/>
      <c r="I15" s="207"/>
      <c r="J15" s="159"/>
      <c r="K15" s="112" t="s">
        <v>2</v>
      </c>
      <c r="L15" s="113">
        <v>4</v>
      </c>
      <c r="M15" s="220" t="s">
        <v>164</v>
      </c>
      <c r="N15" s="19"/>
      <c r="O15" s="147"/>
    </row>
    <row r="16" spans="1:19" s="3" customFormat="1" ht="126">
      <c r="A16" s="65">
        <v>3</v>
      </c>
      <c r="B16" s="25" t="s">
        <v>118</v>
      </c>
      <c r="C16" s="24" t="s">
        <v>70</v>
      </c>
      <c r="D16" s="75" t="s">
        <v>87</v>
      </c>
      <c r="E16" s="94">
        <v>7</v>
      </c>
      <c r="F16" s="105" t="s">
        <v>125</v>
      </c>
      <c r="G16" s="114">
        <v>2</v>
      </c>
      <c r="H16" s="135">
        <v>2</v>
      </c>
      <c r="I16" s="208" t="s">
        <v>162</v>
      </c>
      <c r="J16" s="111"/>
      <c r="K16" s="112" t="s">
        <v>109</v>
      </c>
      <c r="L16" s="113">
        <v>7</v>
      </c>
      <c r="M16" s="219" t="s">
        <v>163</v>
      </c>
      <c r="N16" s="6"/>
    </row>
    <row r="17" spans="1:23" s="3" customFormat="1" ht="45" customHeight="1">
      <c r="A17" s="264">
        <v>4</v>
      </c>
      <c r="B17" s="25" t="s">
        <v>19</v>
      </c>
      <c r="C17" s="319" t="s">
        <v>90</v>
      </c>
      <c r="D17" s="319" t="s">
        <v>89</v>
      </c>
      <c r="E17" s="95">
        <v>3</v>
      </c>
      <c r="F17" s="115"/>
      <c r="G17" s="116"/>
      <c r="H17" s="101"/>
      <c r="I17" s="176"/>
      <c r="J17" s="85"/>
      <c r="K17" s="342" t="s">
        <v>109</v>
      </c>
      <c r="L17" s="335">
        <v>1</v>
      </c>
      <c r="M17" s="338"/>
      <c r="N17" s="6"/>
    </row>
    <row r="18" spans="1:23" s="3" customFormat="1" ht="75">
      <c r="A18" s="265"/>
      <c r="B18" s="26" t="s">
        <v>20</v>
      </c>
      <c r="C18" s="320"/>
      <c r="D18" s="320"/>
      <c r="E18" s="172">
        <v>1</v>
      </c>
      <c r="F18" s="117" t="s">
        <v>126</v>
      </c>
      <c r="G18" s="114" t="s">
        <v>112</v>
      </c>
      <c r="H18" s="101">
        <v>1</v>
      </c>
      <c r="I18" s="233" t="s">
        <v>173</v>
      </c>
      <c r="J18" s="227" t="s">
        <v>174</v>
      </c>
      <c r="K18" s="343"/>
      <c r="L18" s="336"/>
      <c r="M18" s="339"/>
      <c r="N18" s="6"/>
    </row>
    <row r="19" spans="1:23" s="3" customFormat="1" ht="129.75" customHeight="1">
      <c r="A19" s="303"/>
      <c r="B19" s="27" t="s">
        <v>21</v>
      </c>
      <c r="C19" s="272"/>
      <c r="D19" s="272"/>
      <c r="E19" s="173">
        <v>2</v>
      </c>
      <c r="F19" s="117" t="s">
        <v>126</v>
      </c>
      <c r="G19" s="119">
        <v>4</v>
      </c>
      <c r="H19" s="120">
        <v>2</v>
      </c>
      <c r="I19" s="231"/>
      <c r="J19" s="228" t="s">
        <v>175</v>
      </c>
      <c r="K19" s="234" t="s">
        <v>2</v>
      </c>
      <c r="L19" s="168">
        <v>1</v>
      </c>
      <c r="M19" s="235" t="s">
        <v>189</v>
      </c>
      <c r="N19" s="6"/>
    </row>
    <row r="20" spans="1:23" s="3" customFormat="1" ht="23.25" customHeight="1">
      <c r="A20" s="264">
        <v>5</v>
      </c>
      <c r="B20" s="28" t="s">
        <v>22</v>
      </c>
      <c r="C20" s="319" t="s">
        <v>71</v>
      </c>
      <c r="D20" s="253" t="s">
        <v>88</v>
      </c>
      <c r="E20" s="95">
        <v>10</v>
      </c>
      <c r="F20" s="115"/>
      <c r="G20" s="121"/>
      <c r="H20" s="179">
        <v>2</v>
      </c>
      <c r="I20" s="176" t="s">
        <v>138</v>
      </c>
      <c r="J20" s="85"/>
      <c r="K20" s="342" t="s">
        <v>2</v>
      </c>
      <c r="L20" s="335">
        <v>4</v>
      </c>
      <c r="M20" s="340" t="s">
        <v>195</v>
      </c>
      <c r="N20" s="6"/>
    </row>
    <row r="21" spans="1:23" s="3" customFormat="1" ht="159.75" customHeight="1">
      <c r="A21" s="265"/>
      <c r="B21" s="29" t="s">
        <v>23</v>
      </c>
      <c r="C21" s="320"/>
      <c r="D21" s="254"/>
      <c r="E21" s="174">
        <v>5</v>
      </c>
      <c r="F21" s="117" t="s">
        <v>126</v>
      </c>
      <c r="G21" s="114" t="s">
        <v>112</v>
      </c>
      <c r="H21" s="101" t="s">
        <v>138</v>
      </c>
      <c r="I21" s="177" t="s">
        <v>176</v>
      </c>
      <c r="J21" s="225" t="s">
        <v>177</v>
      </c>
      <c r="K21" s="343"/>
      <c r="L21" s="336"/>
      <c r="M21" s="341"/>
      <c r="N21" s="6"/>
    </row>
    <row r="22" spans="1:23" s="3" customFormat="1" ht="96.75" customHeight="1">
      <c r="A22" s="265"/>
      <c r="B22" s="30" t="s">
        <v>24</v>
      </c>
      <c r="C22" s="320"/>
      <c r="D22" s="254"/>
      <c r="E22" s="174">
        <v>2</v>
      </c>
      <c r="F22" s="117" t="s">
        <v>120</v>
      </c>
      <c r="G22" s="114" t="s">
        <v>112</v>
      </c>
      <c r="H22" s="180"/>
      <c r="I22" s="177"/>
      <c r="J22" s="86" t="s">
        <v>158</v>
      </c>
      <c r="K22" s="118" t="s">
        <v>109</v>
      </c>
      <c r="L22" s="167">
        <v>2</v>
      </c>
      <c r="M22" s="175"/>
      <c r="N22" s="6"/>
    </row>
    <row r="23" spans="1:23" s="3" customFormat="1" ht="96.75" customHeight="1" thickBot="1">
      <c r="A23" s="266"/>
      <c r="B23" s="66" t="s">
        <v>25</v>
      </c>
      <c r="C23" s="334"/>
      <c r="D23" s="255"/>
      <c r="E23" s="96">
        <v>3</v>
      </c>
      <c r="F23" s="122" t="s">
        <v>125</v>
      </c>
      <c r="G23" s="123">
        <v>2</v>
      </c>
      <c r="H23" s="181"/>
      <c r="I23" s="178"/>
      <c r="J23" s="229"/>
      <c r="K23" s="124" t="s">
        <v>2</v>
      </c>
      <c r="L23" s="217">
        <v>2.5</v>
      </c>
      <c r="M23" s="216" t="s">
        <v>196</v>
      </c>
      <c r="N23" s="6"/>
    </row>
    <row r="24" spans="1:23" s="3" customFormat="1" ht="35.25" customHeight="1" thickBot="1">
      <c r="A24" s="256" t="s">
        <v>35</v>
      </c>
      <c r="B24" s="257"/>
      <c r="C24" s="257"/>
      <c r="D24" s="337"/>
      <c r="E24" s="257"/>
      <c r="F24" s="337"/>
      <c r="G24" s="257"/>
      <c r="H24" s="257"/>
      <c r="I24" s="257"/>
      <c r="J24" s="257"/>
      <c r="K24" s="257"/>
      <c r="L24" s="257"/>
      <c r="M24" s="258"/>
      <c r="N24" s="7"/>
      <c r="O24" s="4"/>
      <c r="P24" s="4"/>
    </row>
    <row r="25" spans="1:23" s="3" customFormat="1" ht="139.5" customHeight="1">
      <c r="A25" s="40">
        <v>6</v>
      </c>
      <c r="B25" s="27" t="s">
        <v>36</v>
      </c>
      <c r="C25" s="27" t="s">
        <v>72</v>
      </c>
      <c r="D25" s="39" t="s">
        <v>92</v>
      </c>
      <c r="E25" s="40">
        <v>9</v>
      </c>
      <c r="F25" s="117" t="s">
        <v>136</v>
      </c>
      <c r="G25" s="100">
        <v>4</v>
      </c>
      <c r="H25" s="136">
        <v>4</v>
      </c>
      <c r="I25" s="209"/>
      <c r="J25" s="169" t="s">
        <v>178</v>
      </c>
      <c r="K25" s="125" t="s">
        <v>109</v>
      </c>
      <c r="L25" s="125">
        <v>9</v>
      </c>
      <c r="M25" s="236"/>
      <c r="N25" s="7"/>
    </row>
    <row r="26" spans="1:23" s="4" customFormat="1" ht="106.5" customHeight="1">
      <c r="A26" s="32">
        <v>7</v>
      </c>
      <c r="B26" s="31" t="s">
        <v>37</v>
      </c>
      <c r="C26" s="31" t="s">
        <v>73</v>
      </c>
      <c r="D26" s="75" t="s">
        <v>93</v>
      </c>
      <c r="E26" s="32">
        <v>6</v>
      </c>
      <c r="F26" s="32" t="s">
        <v>121</v>
      </c>
      <c r="G26" s="32">
        <v>1</v>
      </c>
      <c r="H26" s="170">
        <v>1</v>
      </c>
      <c r="I26" s="210">
        <v>43273</v>
      </c>
      <c r="J26" s="137" t="s">
        <v>159</v>
      </c>
      <c r="K26" s="113" t="s">
        <v>109</v>
      </c>
      <c r="L26" s="113">
        <v>6</v>
      </c>
      <c r="M26" s="84"/>
      <c r="N26" s="7"/>
      <c r="O26" s="3"/>
      <c r="P26" s="3"/>
      <c r="W26" s="111"/>
    </row>
    <row r="27" spans="1:23" s="3" customFormat="1" ht="72.75" thickBot="1">
      <c r="A27" s="33">
        <v>8</v>
      </c>
      <c r="B27" s="25" t="s">
        <v>38</v>
      </c>
      <c r="C27" s="67" t="s">
        <v>74</v>
      </c>
      <c r="D27" s="76" t="s">
        <v>94</v>
      </c>
      <c r="E27" s="33" t="s">
        <v>112</v>
      </c>
      <c r="F27" s="33" t="s">
        <v>112</v>
      </c>
      <c r="G27" s="33" t="s">
        <v>112</v>
      </c>
      <c r="H27" s="138"/>
      <c r="I27" s="138"/>
      <c r="J27" s="138"/>
      <c r="K27" s="126" t="s">
        <v>112</v>
      </c>
      <c r="L27" s="126"/>
      <c r="M27" s="160" t="s">
        <v>133</v>
      </c>
      <c r="N27" s="8"/>
    </row>
    <row r="28" spans="1:23" s="3" customFormat="1" ht="24" customHeight="1" thickBot="1">
      <c r="A28" s="289" t="s">
        <v>39</v>
      </c>
      <c r="B28" s="290"/>
      <c r="C28" s="290"/>
      <c r="D28" s="290"/>
      <c r="E28" s="290"/>
      <c r="F28" s="290"/>
      <c r="G28" s="290"/>
      <c r="H28" s="290"/>
      <c r="I28" s="290"/>
      <c r="J28" s="290"/>
      <c r="K28" s="290"/>
      <c r="L28" s="290"/>
      <c r="M28" s="291"/>
      <c r="N28" s="8"/>
    </row>
    <row r="29" spans="1:23" s="3" customFormat="1" ht="33.75" customHeight="1">
      <c r="A29" s="267">
        <v>9</v>
      </c>
      <c r="B29" s="68" t="s">
        <v>40</v>
      </c>
      <c r="C29" s="345" t="s">
        <v>75</v>
      </c>
      <c r="D29" s="300" t="s">
        <v>115</v>
      </c>
      <c r="E29" s="38">
        <v>7</v>
      </c>
      <c r="F29" s="127"/>
      <c r="G29" s="127"/>
      <c r="H29" s="295">
        <v>2</v>
      </c>
      <c r="I29" s="292" t="s">
        <v>173</v>
      </c>
      <c r="J29" s="139"/>
      <c r="K29" s="299" t="s">
        <v>112</v>
      </c>
      <c r="L29" s="299"/>
      <c r="M29" s="161"/>
      <c r="N29" s="8"/>
    </row>
    <row r="30" spans="1:23" s="3" customFormat="1" ht="64.5" customHeight="1">
      <c r="A30" s="268"/>
      <c r="B30" s="69" t="s">
        <v>51</v>
      </c>
      <c r="C30" s="346"/>
      <c r="D30" s="262"/>
      <c r="E30" s="90" t="s">
        <v>112</v>
      </c>
      <c r="F30" s="99" t="s">
        <v>112</v>
      </c>
      <c r="G30" s="99" t="s">
        <v>112</v>
      </c>
      <c r="H30" s="288"/>
      <c r="I30" s="288"/>
      <c r="J30" s="140"/>
      <c r="K30" s="296"/>
      <c r="L30" s="296"/>
      <c r="M30" s="164" t="s">
        <v>134</v>
      </c>
      <c r="N30" s="7"/>
    </row>
    <row r="31" spans="1:23" s="3" customFormat="1" ht="174.75" customHeight="1">
      <c r="A31" s="268"/>
      <c r="B31" s="69" t="s">
        <v>52</v>
      </c>
      <c r="C31" s="346"/>
      <c r="D31" s="262"/>
      <c r="E31" s="90">
        <v>2</v>
      </c>
      <c r="F31" s="99" t="s">
        <v>124</v>
      </c>
      <c r="G31" s="99">
        <v>2</v>
      </c>
      <c r="H31" s="288"/>
      <c r="I31" s="288"/>
      <c r="J31" s="140"/>
      <c r="K31" s="128" t="s">
        <v>109</v>
      </c>
      <c r="L31" s="166">
        <v>2</v>
      </c>
      <c r="M31" s="226" t="s">
        <v>197</v>
      </c>
      <c r="N31" s="8"/>
    </row>
    <row r="32" spans="1:23" s="3" customFormat="1" ht="102" customHeight="1">
      <c r="A32" s="268"/>
      <c r="B32" s="271" t="s">
        <v>53</v>
      </c>
      <c r="C32" s="346"/>
      <c r="D32" s="262"/>
      <c r="E32" s="270">
        <v>5</v>
      </c>
      <c r="F32" s="259" t="s">
        <v>160</v>
      </c>
      <c r="G32" s="259">
        <v>2</v>
      </c>
      <c r="H32" s="288"/>
      <c r="I32" s="288"/>
      <c r="J32" s="140" t="s">
        <v>179</v>
      </c>
      <c r="K32" s="296" t="s">
        <v>109</v>
      </c>
      <c r="L32" s="296">
        <v>5</v>
      </c>
      <c r="M32" s="162" t="s">
        <v>190</v>
      </c>
      <c r="N32" s="8"/>
    </row>
    <row r="33" spans="1:49" s="3" customFormat="1" ht="41.25" customHeight="1">
      <c r="A33" s="269"/>
      <c r="B33" s="272"/>
      <c r="C33" s="347"/>
      <c r="D33" s="263"/>
      <c r="E33" s="344"/>
      <c r="F33" s="260"/>
      <c r="G33" s="260"/>
      <c r="H33" s="293"/>
      <c r="I33" s="293"/>
      <c r="J33" s="141"/>
      <c r="K33" s="297"/>
      <c r="L33" s="297"/>
      <c r="M33" s="163"/>
      <c r="N33" s="7"/>
    </row>
    <row r="34" spans="1:49" s="3" customFormat="1" ht="27.75">
      <c r="A34" s="259">
        <v>10</v>
      </c>
      <c r="B34" s="46" t="s">
        <v>41</v>
      </c>
      <c r="C34" s="261" t="s">
        <v>76</v>
      </c>
      <c r="D34" s="261" t="s">
        <v>96</v>
      </c>
      <c r="E34" s="41">
        <v>8</v>
      </c>
      <c r="F34" s="33"/>
      <c r="G34" s="33"/>
      <c r="H34" s="287"/>
      <c r="I34" s="182"/>
      <c r="J34" s="287"/>
      <c r="K34" s="298" t="s">
        <v>112</v>
      </c>
      <c r="L34" s="298"/>
      <c r="M34" s="165"/>
      <c r="N34" s="7"/>
      <c r="O34" s="4"/>
      <c r="P34" s="4"/>
    </row>
    <row r="35" spans="1:49" s="3" customFormat="1" ht="37.5">
      <c r="A35" s="259"/>
      <c r="B35" s="36" t="s">
        <v>57</v>
      </c>
      <c r="C35" s="262"/>
      <c r="D35" s="262"/>
      <c r="E35" s="270" t="s">
        <v>112</v>
      </c>
      <c r="F35" s="259" t="s">
        <v>112</v>
      </c>
      <c r="G35" s="259" t="s">
        <v>112</v>
      </c>
      <c r="H35" s="288"/>
      <c r="I35" s="183"/>
      <c r="J35" s="288"/>
      <c r="K35" s="296"/>
      <c r="L35" s="296"/>
      <c r="M35" s="294" t="s">
        <v>135</v>
      </c>
      <c r="N35" s="8"/>
      <c r="O35" s="4"/>
      <c r="P35" s="4"/>
    </row>
    <row r="36" spans="1:49" s="4" customFormat="1" ht="37.5">
      <c r="A36" s="259"/>
      <c r="B36" s="37" t="s">
        <v>56</v>
      </c>
      <c r="C36" s="262"/>
      <c r="D36" s="262"/>
      <c r="E36" s="270"/>
      <c r="F36" s="259"/>
      <c r="G36" s="259"/>
      <c r="H36" s="183"/>
      <c r="I36" s="183"/>
      <c r="J36" s="288"/>
      <c r="K36" s="296"/>
      <c r="L36" s="296"/>
      <c r="M36" s="294"/>
      <c r="N36" s="8"/>
      <c r="O36" s="3"/>
      <c r="P36" s="3"/>
    </row>
    <row r="37" spans="1:49" s="4" customFormat="1" ht="70.5" customHeight="1">
      <c r="A37" s="259"/>
      <c r="B37" s="35" t="s">
        <v>54</v>
      </c>
      <c r="C37" s="262"/>
      <c r="D37" s="262"/>
      <c r="E37" s="90">
        <v>4</v>
      </c>
      <c r="F37" s="99" t="s">
        <v>136</v>
      </c>
      <c r="G37" s="99">
        <v>3</v>
      </c>
      <c r="H37" s="232">
        <v>2</v>
      </c>
      <c r="I37" s="183" t="s">
        <v>180</v>
      </c>
      <c r="J37" s="140" t="s">
        <v>181</v>
      </c>
      <c r="K37" s="128" t="s">
        <v>109</v>
      </c>
      <c r="L37" s="212">
        <v>4</v>
      </c>
      <c r="M37" s="221" t="s">
        <v>191</v>
      </c>
      <c r="N37" s="7"/>
      <c r="O37" s="3"/>
      <c r="P37" s="3"/>
    </row>
    <row r="38" spans="1:49" s="3" customFormat="1" ht="104.25" customHeight="1">
      <c r="A38" s="260"/>
      <c r="B38" s="27" t="s">
        <v>55</v>
      </c>
      <c r="C38" s="263"/>
      <c r="D38" s="263"/>
      <c r="E38" s="91">
        <v>4</v>
      </c>
      <c r="F38" s="100" t="s">
        <v>125</v>
      </c>
      <c r="G38" s="100">
        <v>2</v>
      </c>
      <c r="H38" s="184"/>
      <c r="I38" s="184"/>
      <c r="J38" s="230" t="s">
        <v>168</v>
      </c>
      <c r="K38" s="129" t="s">
        <v>2</v>
      </c>
      <c r="L38" s="213">
        <v>2</v>
      </c>
      <c r="M38" s="221" t="s">
        <v>192</v>
      </c>
      <c r="N38" s="7"/>
    </row>
    <row r="39" spans="1:49" s="3" customFormat="1" ht="132.75" customHeight="1">
      <c r="A39" s="246">
        <v>11</v>
      </c>
      <c r="B39" s="42" t="s">
        <v>58</v>
      </c>
      <c r="C39" s="249" t="s">
        <v>77</v>
      </c>
      <c r="D39" s="70" t="s">
        <v>97</v>
      </c>
      <c r="E39" s="89">
        <v>4</v>
      </c>
      <c r="F39" s="97" t="s">
        <v>125</v>
      </c>
      <c r="G39" s="97">
        <v>2</v>
      </c>
      <c r="H39" s="142"/>
      <c r="I39" s="142"/>
      <c r="J39" s="225" t="s">
        <v>168</v>
      </c>
      <c r="K39" s="82" t="s">
        <v>2</v>
      </c>
      <c r="L39" s="214">
        <v>2</v>
      </c>
      <c r="M39" s="221" t="s">
        <v>193</v>
      </c>
      <c r="N39" s="7"/>
    </row>
    <row r="40" spans="1:49" s="3" customFormat="1" ht="68.25" customHeight="1">
      <c r="A40" s="248"/>
      <c r="B40" s="43" t="s">
        <v>42</v>
      </c>
      <c r="C40" s="251"/>
      <c r="D40" s="72" t="s">
        <v>98</v>
      </c>
      <c r="E40" s="44">
        <v>3</v>
      </c>
      <c r="F40" s="98" t="s">
        <v>125</v>
      </c>
      <c r="G40" s="98">
        <v>1</v>
      </c>
      <c r="H40" s="87">
        <v>1</v>
      </c>
      <c r="I40" s="88" t="s">
        <v>170</v>
      </c>
      <c r="J40" s="87" t="s">
        <v>172</v>
      </c>
      <c r="K40" s="83" t="s">
        <v>109</v>
      </c>
      <c r="L40" s="215">
        <v>3</v>
      </c>
      <c r="M40" s="221"/>
      <c r="N40" s="7"/>
    </row>
    <row r="41" spans="1:49" s="22" customFormat="1" ht="111" customHeight="1">
      <c r="A41" s="45">
        <v>12</v>
      </c>
      <c r="B41" s="23" t="s">
        <v>43</v>
      </c>
      <c r="C41" s="61" t="s">
        <v>78</v>
      </c>
      <c r="D41" s="61" t="s">
        <v>100</v>
      </c>
      <c r="E41" s="45">
        <v>3</v>
      </c>
      <c r="F41" s="45" t="s">
        <v>125</v>
      </c>
      <c r="G41" s="45">
        <v>2</v>
      </c>
      <c r="H41" s="88">
        <v>1</v>
      </c>
      <c r="I41" s="88"/>
      <c r="J41" s="88" t="s">
        <v>171</v>
      </c>
      <c r="K41" s="84" t="s">
        <v>2</v>
      </c>
      <c r="L41" s="84">
        <v>1.5</v>
      </c>
      <c r="M41" s="221" t="s">
        <v>194</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5">
        <v>13</v>
      </c>
      <c r="B42" s="25" t="s">
        <v>44</v>
      </c>
      <c r="C42" s="70" t="s">
        <v>95</v>
      </c>
      <c r="D42" s="61" t="s">
        <v>99</v>
      </c>
      <c r="E42" s="45">
        <v>3</v>
      </c>
      <c r="F42" s="45" t="s">
        <v>123</v>
      </c>
      <c r="G42" s="45">
        <v>1</v>
      </c>
      <c r="H42" s="88">
        <v>1</v>
      </c>
      <c r="I42" s="211" t="s">
        <v>112</v>
      </c>
      <c r="J42" s="88" t="s">
        <v>182</v>
      </c>
      <c r="K42" s="84" t="s">
        <v>109</v>
      </c>
      <c r="L42" s="84">
        <v>3</v>
      </c>
      <c r="M42" s="84"/>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105" customHeight="1">
      <c r="A43" s="246">
        <v>14</v>
      </c>
      <c r="B43" s="34" t="s">
        <v>45</v>
      </c>
      <c r="C43" s="249" t="s">
        <v>79</v>
      </c>
      <c r="D43" s="249" t="s">
        <v>101</v>
      </c>
      <c r="E43" s="49">
        <v>7</v>
      </c>
      <c r="F43" s="246" t="s">
        <v>122</v>
      </c>
      <c r="G43" s="246">
        <v>1</v>
      </c>
      <c r="H43" s="240">
        <v>1</v>
      </c>
      <c r="I43" s="243">
        <v>43376</v>
      </c>
      <c r="J43" s="240" t="s">
        <v>166</v>
      </c>
      <c r="K43" s="237" t="s">
        <v>2</v>
      </c>
      <c r="L43" s="237">
        <v>6</v>
      </c>
      <c r="M43" s="237" t="s">
        <v>167</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1" customHeight="1">
      <c r="A44" s="247"/>
      <c r="B44" s="46" t="s">
        <v>46</v>
      </c>
      <c r="C44" s="250"/>
      <c r="D44" s="250"/>
      <c r="E44" s="222">
        <v>2</v>
      </c>
      <c r="F44" s="247"/>
      <c r="G44" s="247"/>
      <c r="H44" s="241"/>
      <c r="I44" s="244"/>
      <c r="J44" s="241"/>
      <c r="K44" s="238"/>
      <c r="L44" s="238"/>
      <c r="M44" s="238"/>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17.25" customHeight="1">
      <c r="A45" s="247"/>
      <c r="B45" s="47" t="s">
        <v>47</v>
      </c>
      <c r="C45" s="250"/>
      <c r="D45" s="250"/>
      <c r="E45" s="222">
        <v>2</v>
      </c>
      <c r="F45" s="247"/>
      <c r="G45" s="247"/>
      <c r="H45" s="241"/>
      <c r="I45" s="244"/>
      <c r="J45" s="241"/>
      <c r="K45" s="238"/>
      <c r="L45" s="238"/>
      <c r="M45" s="238"/>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0.25" customHeight="1">
      <c r="A46" s="247"/>
      <c r="B46" s="47" t="s">
        <v>48</v>
      </c>
      <c r="C46" s="250"/>
      <c r="D46" s="250"/>
      <c r="E46" s="222">
        <v>1</v>
      </c>
      <c r="F46" s="247"/>
      <c r="G46" s="247"/>
      <c r="H46" s="241"/>
      <c r="I46" s="244"/>
      <c r="J46" s="241"/>
      <c r="K46" s="238"/>
      <c r="L46" s="238"/>
      <c r="M46" s="238"/>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0.25" customHeight="1">
      <c r="A47" s="248"/>
      <c r="B47" s="48" t="s">
        <v>49</v>
      </c>
      <c r="C47" s="251"/>
      <c r="D47" s="251"/>
      <c r="E47" s="223">
        <v>2</v>
      </c>
      <c r="F47" s="248"/>
      <c r="G47" s="248"/>
      <c r="H47" s="242"/>
      <c r="I47" s="245"/>
      <c r="J47" s="242"/>
      <c r="K47" s="239"/>
      <c r="L47" s="239"/>
      <c r="M47" s="239"/>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9">
        <v>15</v>
      </c>
      <c r="B48" s="26" t="s">
        <v>50</v>
      </c>
      <c r="C48" s="77" t="s">
        <v>80</v>
      </c>
      <c r="D48" s="70" t="s">
        <v>102</v>
      </c>
      <c r="E48" s="49">
        <v>5</v>
      </c>
      <c r="F48" s="97" t="s">
        <v>122</v>
      </c>
      <c r="G48" s="97">
        <v>1</v>
      </c>
      <c r="H48" s="142">
        <v>1</v>
      </c>
      <c r="I48" s="224">
        <v>43376</v>
      </c>
      <c r="J48" s="142" t="s">
        <v>166</v>
      </c>
      <c r="K48" s="82" t="s">
        <v>2</v>
      </c>
      <c r="L48" s="82">
        <v>3</v>
      </c>
      <c r="M48" s="82" t="s">
        <v>165</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56" t="s">
        <v>63</v>
      </c>
      <c r="B49" s="257"/>
      <c r="C49" s="257"/>
      <c r="D49" s="257"/>
      <c r="E49" s="257"/>
      <c r="F49" s="257"/>
      <c r="G49" s="257"/>
      <c r="H49" s="257"/>
      <c r="I49" s="257"/>
      <c r="J49" s="257"/>
      <c r="K49" s="257"/>
      <c r="L49" s="257"/>
      <c r="M49" s="258"/>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2">
        <v>16</v>
      </c>
      <c r="B50" s="27" t="s">
        <v>59</v>
      </c>
      <c r="C50" s="27" t="s">
        <v>81</v>
      </c>
      <c r="D50" s="78" t="s">
        <v>103</v>
      </c>
      <c r="E50" s="52">
        <v>4</v>
      </c>
      <c r="F50" s="98" t="s">
        <v>122</v>
      </c>
      <c r="G50" s="98">
        <v>1</v>
      </c>
      <c r="H50" s="87"/>
      <c r="I50" s="87"/>
      <c r="J50" s="87" t="s">
        <v>169</v>
      </c>
      <c r="K50" s="83" t="s">
        <v>109</v>
      </c>
      <c r="L50" s="83">
        <v>4</v>
      </c>
      <c r="M50" s="83"/>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162">
      <c r="A51" s="45">
        <v>17</v>
      </c>
      <c r="B51" s="31" t="s">
        <v>60</v>
      </c>
      <c r="C51" s="31" t="s">
        <v>82</v>
      </c>
      <c r="D51" s="79" t="s">
        <v>104</v>
      </c>
      <c r="E51" s="45">
        <v>6</v>
      </c>
      <c r="F51" s="45" t="s">
        <v>126</v>
      </c>
      <c r="G51" s="45">
        <v>12</v>
      </c>
      <c r="H51" s="88">
        <v>12</v>
      </c>
      <c r="I51" s="88" t="s">
        <v>112</v>
      </c>
      <c r="J51" s="88" t="s">
        <v>183</v>
      </c>
      <c r="K51" s="84" t="s">
        <v>2</v>
      </c>
      <c r="L51" s="84">
        <v>5.25</v>
      </c>
      <c r="M51" s="221" t="s">
        <v>198</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5">
        <v>18</v>
      </c>
      <c r="B52" s="31" t="s">
        <v>61</v>
      </c>
      <c r="C52" s="71" t="s">
        <v>83</v>
      </c>
      <c r="D52" s="79" t="s">
        <v>105</v>
      </c>
      <c r="E52" s="45">
        <v>1</v>
      </c>
      <c r="F52" s="45" t="s">
        <v>126</v>
      </c>
      <c r="G52" s="45" t="s">
        <v>112</v>
      </c>
      <c r="H52" s="88" t="s">
        <v>173</v>
      </c>
      <c r="I52" s="211" t="s">
        <v>112</v>
      </c>
      <c r="J52" s="88" t="s">
        <v>184</v>
      </c>
      <c r="K52" s="84" t="s">
        <v>109</v>
      </c>
      <c r="L52" s="84">
        <v>1</v>
      </c>
      <c r="M52" s="2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100.5" customHeight="1">
      <c r="A53" s="45">
        <v>19</v>
      </c>
      <c r="B53" s="31" t="s">
        <v>62</v>
      </c>
      <c r="C53" s="31" t="s">
        <v>84</v>
      </c>
      <c r="D53" s="79" t="s">
        <v>106</v>
      </c>
      <c r="E53" s="45">
        <v>2</v>
      </c>
      <c r="F53" s="45" t="s">
        <v>126</v>
      </c>
      <c r="G53" s="45" t="s">
        <v>112</v>
      </c>
      <c r="H53" s="88" t="s">
        <v>173</v>
      </c>
      <c r="I53" s="88" t="s">
        <v>185</v>
      </c>
      <c r="J53" s="88" t="s">
        <v>186</v>
      </c>
      <c r="K53" s="84" t="s">
        <v>109</v>
      </c>
      <c r="L53" s="84">
        <v>2</v>
      </c>
      <c r="M53" s="2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5">
        <v>20</v>
      </c>
      <c r="B54" s="31" t="s">
        <v>4</v>
      </c>
      <c r="C54" s="31" t="s">
        <v>85</v>
      </c>
      <c r="D54" s="80" t="s">
        <v>107</v>
      </c>
      <c r="E54" s="45">
        <v>2</v>
      </c>
      <c r="F54" s="45" t="s">
        <v>126</v>
      </c>
      <c r="G54" s="45">
        <v>3</v>
      </c>
      <c r="H54" s="88">
        <v>3</v>
      </c>
      <c r="I54" s="88" t="s">
        <v>187</v>
      </c>
      <c r="J54" s="88" t="s">
        <v>188</v>
      </c>
      <c r="K54" s="84" t="s">
        <v>109</v>
      </c>
      <c r="L54" s="84">
        <v>2</v>
      </c>
      <c r="M54" s="84"/>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0"/>
      <c r="B55" s="51"/>
      <c r="C55" s="51"/>
      <c r="D55" s="51"/>
      <c r="E55" s="51"/>
      <c r="F55" s="130"/>
      <c r="G55" s="130"/>
      <c r="H55" s="252" t="s">
        <v>113</v>
      </c>
      <c r="I55" s="252"/>
      <c r="J55" s="252"/>
      <c r="K55" s="252"/>
      <c r="L55" s="185">
        <f>L54+L53+L52+L51+L50+L48+L43+L42+L41+L39+L40+L38+L37+L32+L31+L26+L25+L23+L22+L20+L19+L17+L16+L15+L14</f>
        <v>85.25</v>
      </c>
      <c r="M55" s="13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32"/>
      <c r="G56" s="132"/>
      <c r="H56" s="132"/>
      <c r="I56" s="132"/>
      <c r="J56" s="132"/>
      <c r="K56" s="132"/>
      <c r="L56" s="132"/>
      <c r="M56" s="132"/>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32"/>
      <c r="G57" s="132"/>
      <c r="H57" s="132"/>
      <c r="I57" s="132"/>
      <c r="J57" s="132"/>
      <c r="K57" s="132"/>
      <c r="L57" s="132"/>
      <c r="M57" s="132"/>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32"/>
      <c r="G58" s="132"/>
      <c r="H58" s="132"/>
      <c r="I58" s="132"/>
      <c r="J58" s="132"/>
      <c r="K58" s="132"/>
      <c r="L58" s="132"/>
      <c r="M58" s="132"/>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32"/>
      <c r="G59" s="132"/>
      <c r="H59" s="132"/>
      <c r="I59" s="132"/>
      <c r="J59" s="132"/>
      <c r="K59" s="132"/>
      <c r="L59" s="132"/>
      <c r="M59" s="132"/>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L38 J39" name="Actividad 10_4"/>
    <protectedRange sqref="B22:E22 H22:M22" name="Actividad 2_4"/>
    <protectedRange sqref="B25:C27" name="Actividad 4_4"/>
    <protectedRange sqref="B31:M31" name="Actividad 6_4"/>
    <protectedRange sqref="K32 B32:J34 L32:M34" name="actividad 7_4"/>
    <protectedRange sqref="L30 F35:G35 B30:J30 B29:M29" name="Actividad 5_4"/>
    <protectedRange sqref="B23:L23" name="Actividad 3_4"/>
    <protectedRange sqref="B14:C21 F22:G22 F25 D17:J21 K17:L17 M17:M21 K20:L20 L19 M23" name="Actividad 1_4"/>
    <protectedRange sqref="I54:L54 J53:L53" name="Actividad 16_2_1"/>
    <protectedRange sqref="K52:L52" name="Actividad 15_2_1"/>
    <protectedRange sqref="K50:L50" name="Actividad 13_2_1"/>
    <protectedRange sqref="I42:M42 I41:L41" name="Actividad 11_2_1"/>
    <protectedRange sqref="H25:L27" name="Actividad 4_2_1"/>
    <protectedRange sqref="W26 I14:L14 I16:L16 H15:I15 K15:L15" name="Actividad 1_2_1"/>
    <protectedRange sqref="K51:L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M30" name="Actividad 4_3_1"/>
    <protectedRange sqref="N33" name="Actividad 6_3_1"/>
    <protectedRange sqref="N30:N36" name="actividad 7_3_1"/>
    <protectedRange sqref="N30:N32" name="Actividad 5_3_1"/>
    <protectedRange sqref="N25" name="Actividad 3_3_1"/>
    <protectedRange sqref="N17:N23 M15"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s>
  <autoFilter ref="A12:M55"/>
  <mergeCells count="74">
    <mergeCell ref="C20:C23"/>
    <mergeCell ref="L32:L33"/>
    <mergeCell ref="L17:L18"/>
    <mergeCell ref="L20:L21"/>
    <mergeCell ref="A24:M24"/>
    <mergeCell ref="M17:M18"/>
    <mergeCell ref="M20:M21"/>
    <mergeCell ref="G32:G33"/>
    <mergeCell ref="K17:K18"/>
    <mergeCell ref="K20:K21"/>
    <mergeCell ref="E32:E33"/>
    <mergeCell ref="C29:C33"/>
    <mergeCell ref="A13:M13"/>
    <mergeCell ref="A1:P1"/>
    <mergeCell ref="A10:N10"/>
    <mergeCell ref="A17:A19"/>
    <mergeCell ref="I8:K8"/>
    <mergeCell ref="E8:H8"/>
    <mergeCell ref="H11:J11"/>
    <mergeCell ref="A11:G11"/>
    <mergeCell ref="I9:K9"/>
    <mergeCell ref="C17:C19"/>
    <mergeCell ref="D17:D19"/>
    <mergeCell ref="A9:D9"/>
    <mergeCell ref="O7:R7"/>
    <mergeCell ref="Q12:R12"/>
    <mergeCell ref="K11:M11"/>
    <mergeCell ref="L9:M9"/>
    <mergeCell ref="H34:H35"/>
    <mergeCell ref="J34:J36"/>
    <mergeCell ref="C39:C40"/>
    <mergeCell ref="A28:M28"/>
    <mergeCell ref="I29:I33"/>
    <mergeCell ref="F35:F36"/>
    <mergeCell ref="G35:G36"/>
    <mergeCell ref="M35:M36"/>
    <mergeCell ref="H29:H33"/>
    <mergeCell ref="K32:K33"/>
    <mergeCell ref="L34:L36"/>
    <mergeCell ref="L29:L30"/>
    <mergeCell ref="K34:K36"/>
    <mergeCell ref="K29:K30"/>
    <mergeCell ref="F32:F33"/>
    <mergeCell ref="D29:D33"/>
    <mergeCell ref="E9:H9"/>
    <mergeCell ref="A2:M2"/>
    <mergeCell ref="A3:M3"/>
    <mergeCell ref="A4:M4"/>
    <mergeCell ref="A5:M5"/>
    <mergeCell ref="A8:D8"/>
    <mergeCell ref="A7:M7"/>
    <mergeCell ref="L8:M8"/>
    <mergeCell ref="D43:D47"/>
    <mergeCell ref="L43:L47"/>
    <mergeCell ref="K43:K47"/>
    <mergeCell ref="H55:K55"/>
    <mergeCell ref="D20:D23"/>
    <mergeCell ref="A49:M49"/>
    <mergeCell ref="A39:A40"/>
    <mergeCell ref="A43:A47"/>
    <mergeCell ref="A34:A38"/>
    <mergeCell ref="C34:C38"/>
    <mergeCell ref="D34:D38"/>
    <mergeCell ref="A20:A23"/>
    <mergeCell ref="A29:A33"/>
    <mergeCell ref="E35:E36"/>
    <mergeCell ref="C43:C47"/>
    <mergeCell ref="B32:B33"/>
    <mergeCell ref="M43:M47"/>
    <mergeCell ref="J43:J47"/>
    <mergeCell ref="H43:H47"/>
    <mergeCell ref="I43:I47"/>
    <mergeCell ref="F43:F47"/>
    <mergeCell ref="G43:G47"/>
  </mergeCells>
  <conditionalFormatting sqref="K25:L27">
    <cfRule type="expression" dxfId="15" priority="110" stopIfTrue="1">
      <formula>K25="NC"</formula>
    </cfRule>
    <cfRule type="expression" dxfId="14" priority="111" stopIfTrue="1">
      <formula>K25="PE"</formula>
    </cfRule>
    <cfRule type="expression" dxfId="13" priority="112" stopIfTrue="1">
      <formula>K25="PA"</formula>
    </cfRule>
    <cfRule type="expression" dxfId="12" priority="113" stopIfTrue="1">
      <formula>K25="C"</formula>
    </cfRule>
  </conditionalFormatting>
  <conditionalFormatting sqref="K14:L14">
    <cfRule type="expression" dxfId="11" priority="82" stopIfTrue="1">
      <formula>K14:K22="NC"</formula>
    </cfRule>
    <cfRule type="expression" dxfId="10" priority="83" stopIfTrue="1">
      <formula>K14:K22="PE"</formula>
    </cfRule>
    <cfRule type="expression" dxfId="9" priority="84" stopIfTrue="1">
      <formula>K14:K22="PA"</formula>
    </cfRule>
    <cfRule type="expression" dxfId="8" priority="85" stopIfTrue="1">
      <formula>K14:K22="C"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37:K43 K14:K17 K22:K23 K20 K34 K31:K32 K29 K48">
    <cfRule type="containsText" dxfId="4" priority="5" operator="containsText" text="Cumplido">
      <formula>NOT(ISERROR(SEARCH("Cumplido",K14)))</formula>
    </cfRule>
  </conditionalFormatting>
  <conditionalFormatting sqref="K25:K27 K50:K54 K37:K43 K14:K17 K22:K23 K20 K34 K31:K32 K29 K48">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64">
    <dataValidation type="custom" allowBlank="1" showInputMessage="1" showErrorMessage="1" error="Estos datos no deben ser modificados." sqref="C51">
      <formula1>C50</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C15:C16 C20:C23">
      <formula1>SUM(C15:C23)</formula1>
    </dataValidation>
    <dataValidation type="custom" showInputMessage="1" showErrorMessage="1" error="Esta información no puede modificarse._x000a_" sqref="D25:D27">
      <formula1>SUM(D25:D27)</formula1>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allowBlank="1" showInputMessage="1" showErrorMessage="1" error="Esta información no puede modificarse._x000a_" sqref="D39:D42 D48">
      <formula1>SUM(D42,D41,D40,D39,D48)</formula1>
    </dataValidation>
    <dataValidation type="custom" showInputMessage="1" showErrorMessage="1" sqref="G29">
      <formula1>G21</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os datos no deben modificarse." sqref="C54 C52">
      <formula1>C52</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C43:D47 D29:D33 C34:C40 C14 B34">
      <formula1>B14</formula1>
    </dataValidation>
    <dataValidation type="custom" allowBlank="1" showInputMessage="1" showErrorMessage="1" sqref="C17:C19">
      <formula1>C17</formula1>
    </dataValidation>
    <dataValidation type="whole" showInputMessage="1" showErrorMessage="1" sqref="E14">
      <formula1>3</formula1>
      <formula2>3</formula2>
    </dataValidation>
    <dataValidation type="whole" showInputMessage="1" showErrorMessage="1" sqref="E15 E29">
      <formula1>7</formula1>
      <formula2>7</formula2>
    </dataValidation>
    <dataValidation type="whole" allowBlank="1" showInputMessage="1" showErrorMessage="1" sqref="E16 E43">
      <formula1>7</formula1>
      <formula2>7</formula2>
    </dataValidation>
    <dataValidation type="whole" allowBlank="1" showInputMessage="1" showErrorMessage="1" sqref="E17 E40:E42 E23">
      <formula1>3</formula1>
      <formula2>3</formula2>
    </dataValidation>
    <dataValidation type="whole" allowBlank="1" showInputMessage="1" showErrorMessage="1" sqref="E18 E46 E52">
      <formula1>1</formula1>
      <formula2>1</formula2>
    </dataValidation>
    <dataValidation type="whole" allowBlank="1" showInputMessage="1" showErrorMessage="1" sqref="E19 E44:E45 E47 E53:E54 E22">
      <formula1>2</formula1>
      <formula2>2</formula2>
    </dataValidation>
    <dataValidation type="whole" allowBlank="1" showInputMessage="1" showErrorMessage="1" sqref="E20">
      <formula1>10</formula1>
      <formula2>10</formula2>
    </dataValidation>
    <dataValidation type="whole" allowBlank="1" showInputMessage="1" showErrorMessage="1" sqref="E21 E48">
      <formula1>5</formula1>
      <formula2>5</formula2>
    </dataValidation>
    <dataValidation type="whole" allowBlank="1" showInputMessage="1" showErrorMessage="1" sqref="E34">
      <formula1>8</formula1>
      <formula2>8</formula2>
    </dataValidation>
    <dataValidation type="custom" showInputMessage="1" showErrorMessage="1" error="Esta información no puede modificarse._x000a_" sqref="D34:D38">
      <formula1>D34</formula1>
    </dataValidation>
    <dataValidation type="whole" allowBlank="1" showInputMessage="1" showErrorMessage="1" sqref="E50 E39">
      <formula1>4</formula1>
      <formula2>4</formula2>
    </dataValidation>
    <dataValidation type="whole" allowBlank="1" showInputMessage="1" showErrorMessage="1" sqref="E51">
      <formula1>6</formula1>
      <formula2>6</formula2>
    </dataValidation>
    <dataValidation type="decimal" operator="lessThanOrEqual" allowBlank="1" showInputMessage="1" showErrorMessage="1" sqref="L52">
      <formula1>1</formula1>
    </dataValidation>
    <dataValidation type="whole" operator="lessThanOrEqual" allowBlank="1" showInputMessage="1" showErrorMessage="1" sqref="L27 L54">
      <formula1>2</formula1>
    </dataValidation>
    <dataValidation type="whole" operator="lessThanOrEqual" allowBlank="1" showInputMessage="1" showErrorMessage="1" sqref="L42">
      <formula1>3</formula1>
    </dataValidation>
    <dataValidation type="whole" operator="lessThanOrEqual" allowBlank="1" showInputMessage="1" showErrorMessage="1" sqref="L50">
      <formula1>4</formula1>
    </dataValidation>
    <dataValidation type="whole" operator="lessThanOrEqual" allowBlank="1" showInputMessage="1" showErrorMessage="1" sqref="L48">
      <formula1>5</formula1>
    </dataValidation>
    <dataValidation type="decimal" operator="lessThanOrEqual" allowBlank="1" showInputMessage="1" showErrorMessage="1" sqref="L51">
      <formula1>6</formula1>
    </dataValidation>
    <dataValidation type="whole" operator="lessThanOrEqual" allowBlank="1" showInputMessage="1" showErrorMessage="1" sqref="L29 L43:L47 L31">
      <formula1>7</formula1>
    </dataValidation>
    <dataValidation type="whole" operator="lessThanOrEqual" allowBlank="1" showInputMessage="1" showErrorMessage="1" sqref="L34">
      <formula1>8</formula1>
    </dataValidation>
    <dataValidation type="whole" operator="lessThanOrEqual" allowBlank="1" showInputMessage="1" showErrorMessage="1" sqref="L20 L22">
      <formula1>10</formula1>
    </dataValidation>
    <dataValidation type="list" allowBlank="1" showInputMessage="1" showErrorMessage="1" sqref="N39:N40 N24:N37">
      <formula1>#REF!</formula1>
    </dataValidation>
    <dataValidation type="custom" showInputMessage="1" showErrorMessage="1" sqref="E27 G51 F15 F31 G34 E35:E36 E30">
      <formula1>E15</formula1>
    </dataValidation>
    <dataValidation type="whole" allowBlank="1" showInputMessage="1" showErrorMessage="1" sqref="E26">
      <formula1>5</formula1>
      <formula2>6</formula2>
    </dataValidation>
    <dataValidation type="whole" allowBlank="1" showInputMessage="1" showErrorMessage="1" sqref="E25">
      <formula1>8</formula1>
      <formula2>9</formula2>
    </dataValidation>
    <dataValidation type="whole" showInputMessage="1" showErrorMessage="1" sqref="E31">
      <formula1>1</formula1>
      <formula2>2</formula2>
    </dataValidation>
    <dataValidation type="whole" showInputMessage="1" showErrorMessage="1" sqref="E32:E33">
      <formula1>4</formula1>
      <formula2>5</formula2>
    </dataValidation>
    <dataValidation type="whole" allowBlank="1" showInputMessage="1" showErrorMessage="1" sqref="E37">
      <formula1>2</formula1>
      <formula2>4</formula2>
    </dataValidation>
    <dataValidation type="whole" allowBlank="1" showInputMessage="1" showErrorMessage="1" sqref="E38">
      <formula1>3</formula1>
      <formula2>4</formula2>
    </dataValidation>
    <dataValidation type="custom" showInputMessage="1" showErrorMessage="1" sqref="K29 K34 G52:G53 G35:G36 F30:G30 F27:G27 G21:G22 G18 K27">
      <formula1>"N/A"</formula1>
    </dataValidation>
    <dataValidation type="custom" showInputMessage="1" showErrorMessage="1" sqref="F51:F54 F18:F21">
      <formula1>"T1/T2/T3/T4"</formula1>
    </dataValidation>
    <dataValidation type="custom" showInputMessage="1" showErrorMessage="1" sqref="F16 F23 F40:F41 F34:F38">
      <formula1>"T2/T3"</formula1>
    </dataValidation>
    <dataValidation type="custom" showInputMessage="1" showErrorMessage="1" sqref="F43:F48 F50">
      <formula1>"T3"</formula1>
    </dataValidation>
    <dataValidation type="decimal" showInputMessage="1" showErrorMessage="1" sqref="G26 G50 G42:G48 G40">
      <formula1>1</formula1>
      <formula2>1</formula2>
    </dataValidation>
    <dataValidation type="decimal" showInputMessage="1" showErrorMessage="1" sqref="G41 G16 G14 G38:G39 G31:G33 G23">
      <formula1>2</formula1>
      <formula2>2</formula2>
    </dataValidation>
    <dataValidation type="decimal" showInputMessage="1" showErrorMessage="1" sqref="G54">
      <formula1>3</formula1>
      <formula2>3</formula2>
    </dataValidation>
    <dataValidation type="decimal" showInputMessage="1" showErrorMessage="1" sqref="G25 G17 G15 G19">
      <formula1>4</formula1>
      <formula2>4</formula2>
    </dataValidation>
    <dataValidation type="decimal" operator="lessThanOrEqual" allowBlank="1" showInputMessage="1" showErrorMessage="1" sqref="L19 L14 L41">
      <formula1>3</formula1>
    </dataValidation>
    <dataValidation type="decimal" operator="lessThanOrEqual" allowBlank="1" showInputMessage="1" showErrorMessage="1" sqref="L53">
      <formula1>2</formula1>
    </dataValidation>
    <dataValidation type="custom" allowBlank="1" showInputMessage="1" showErrorMessage="1" sqref="F25">
      <formula1>"T2/T3/T4"</formula1>
    </dataValidation>
    <dataValidation type="custom" operator="lessThanOrEqual" allowBlank="1" showInputMessage="1" showErrorMessage="1" sqref="L17:L18">
      <formula1>L17</formula1>
    </dataValidation>
    <dataValidation type="decimal" operator="lessThanOrEqual" allowBlank="1" showInputMessage="1" showErrorMessage="1" sqref="L15">
      <formula1>L15</formula1>
    </dataValidation>
    <dataValidation type="decimal" operator="lessThanOrEqual" allowBlank="1" showInputMessage="1" showErrorMessage="1" sqref="L16 L32:L33">
      <formula1>7</formula1>
    </dataValidation>
    <dataValidation type="decimal" operator="lessThanOrEqual" allowBlank="1" showInputMessage="1" showErrorMessage="1" sqref="L25 L23">
      <formula1>10</formula1>
    </dataValidation>
    <dataValidation type="whole" operator="lessThanOrEqual" allowBlank="1" showInputMessage="1" showErrorMessage="1" sqref="L26">
      <formula1>6</formula1>
    </dataValidation>
    <dataValidation type="decimal" operator="lessThanOrEqual" allowBlank="1" showInputMessage="1" showErrorMessage="1" sqref="L37:L38">
      <formula1>8</formula1>
    </dataValidation>
    <dataValidation type="decimal" operator="lessThanOrEqual" allowBlank="1" showInputMessage="1" showErrorMessage="1" sqref="L39:L40">
      <formula1>4</formula1>
    </dataValidation>
  </dataValidations>
  <printOptions horizontalCentered="1" verticalCentered="1"/>
  <pageMargins left="0.23622047244094491" right="0.23622047244094491" top="0.74803149606299213" bottom="0.74803149606299213" header="0.31496062992125984" footer="0.31496062992125984"/>
  <pageSetup scale="36"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K25:K26 K22:K23 K50:K54 K48 K31:K32 K14:K17 K37:K43 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B2" sqref="B2:K14"/>
    </sheetView>
  </sheetViews>
  <sheetFormatPr baseColWidth="10" defaultRowHeight="15"/>
  <cols>
    <col min="5" max="5" width="12.85546875" customWidth="1"/>
    <col min="7" max="7" width="13.7109375" customWidth="1"/>
    <col min="8" max="8" width="13.42578125" customWidth="1"/>
    <col min="10" max="10" width="11.140625" customWidth="1"/>
    <col min="11" max="11" width="16.42578125" customWidth="1"/>
  </cols>
  <sheetData>
    <row r="1" spans="1:12">
      <c r="A1" s="186"/>
    </row>
    <row r="2" spans="1:12" ht="21">
      <c r="A2" s="186"/>
      <c r="B2" s="362" t="s">
        <v>139</v>
      </c>
      <c r="C2" s="362"/>
      <c r="D2" s="362"/>
      <c r="E2" s="362"/>
      <c r="F2" s="362"/>
      <c r="G2" s="362"/>
      <c r="H2" s="362"/>
      <c r="I2" s="362"/>
      <c r="J2" s="362"/>
      <c r="K2" s="362"/>
      <c r="L2" s="186"/>
    </row>
    <row r="3" spans="1:12" ht="15.75" thickBot="1">
      <c r="A3" s="186"/>
      <c r="B3" s="186"/>
      <c r="C3" s="186"/>
      <c r="D3" s="186"/>
      <c r="E3" s="186"/>
      <c r="F3" s="186"/>
      <c r="G3" s="186"/>
      <c r="H3" s="186"/>
      <c r="I3" s="186"/>
      <c r="J3" s="186"/>
      <c r="K3" s="186"/>
      <c r="L3" s="186"/>
    </row>
    <row r="4" spans="1:12" ht="15" customHeight="1">
      <c r="A4" s="186"/>
      <c r="B4" s="363" t="s">
        <v>140</v>
      </c>
      <c r="C4" s="365" t="s">
        <v>141</v>
      </c>
      <c r="D4" s="366"/>
      <c r="E4" s="367" t="s">
        <v>142</v>
      </c>
      <c r="F4" s="367"/>
      <c r="G4" s="367"/>
      <c r="H4" s="367"/>
      <c r="I4" s="366"/>
      <c r="J4" s="368"/>
      <c r="K4" s="370" t="s">
        <v>143</v>
      </c>
      <c r="L4" s="186"/>
    </row>
    <row r="5" spans="1:12" ht="26.25" thickBot="1">
      <c r="A5" s="186"/>
      <c r="B5" s="364"/>
      <c r="C5" s="372" t="s">
        <v>144</v>
      </c>
      <c r="D5" s="373"/>
      <c r="E5" s="187" t="s">
        <v>145</v>
      </c>
      <c r="F5" s="188" t="s">
        <v>146</v>
      </c>
      <c r="G5" s="189" t="s">
        <v>147</v>
      </c>
      <c r="H5" s="190" t="s">
        <v>148</v>
      </c>
      <c r="I5" s="191" t="s">
        <v>112</v>
      </c>
      <c r="J5" s="369"/>
      <c r="K5" s="371"/>
      <c r="L5" s="186"/>
    </row>
    <row r="6" spans="1:12">
      <c r="A6" s="186"/>
      <c r="B6" s="192">
        <v>1</v>
      </c>
      <c r="C6" s="374" t="s">
        <v>149</v>
      </c>
      <c r="D6" s="375"/>
      <c r="E6" s="193">
        <f>COUNTIF('Evaluación PT 2018'!K14:K23,"Cumplido ")</f>
        <v>4</v>
      </c>
      <c r="F6" s="194">
        <f>+COUNTIF('Evaluación PT 2018'!K14:K23,"Parcial")</f>
        <v>4</v>
      </c>
      <c r="G6" s="194">
        <f>+COUNTIF('Evaluación PT 2018'!K14:K23,"Pendiente")</f>
        <v>0</v>
      </c>
      <c r="H6" s="195">
        <f>+COUNTIF('Evaluación PT 2018'!K14:K23,"No cumplido")</f>
        <v>0</v>
      </c>
      <c r="I6" s="194">
        <f>+COUNTIF('Evaluación PT 2018'!K14:K23,"N/A")</f>
        <v>0</v>
      </c>
      <c r="J6" s="369"/>
      <c r="K6" s="376">
        <f>'Evaluación PT 2018'!L55</f>
        <v>85.25</v>
      </c>
      <c r="L6" s="186"/>
    </row>
    <row r="7" spans="1:12">
      <c r="A7" s="186"/>
      <c r="B7" s="196">
        <v>2</v>
      </c>
      <c r="C7" s="353" t="s">
        <v>150</v>
      </c>
      <c r="D7" s="354"/>
      <c r="E7" s="193">
        <f>COUNTIF('Evaluación PT 2018'!K25:K27,"Cumplido ")</f>
        <v>2</v>
      </c>
      <c r="F7" s="194">
        <f>+COUNTIF('Evaluación PT 2018'!K25:K27,"Parcial")</f>
        <v>0</v>
      </c>
      <c r="G7" s="194">
        <f>+COUNTIF('Evaluación PT 2018'!K25:K27,"Pendiente")</f>
        <v>0</v>
      </c>
      <c r="H7" s="197">
        <f>+COUNTIF('Evaluación PT 2018'!K25:K27,"No cumplido")</f>
        <v>0</v>
      </c>
      <c r="I7" s="198">
        <f>+COUNTIF('Evaluación PT 2018'!K25:K27,"N/A")</f>
        <v>1</v>
      </c>
      <c r="J7" s="369"/>
      <c r="K7" s="377"/>
      <c r="L7" s="186"/>
    </row>
    <row r="8" spans="1:12" ht="15" customHeight="1">
      <c r="A8" s="186"/>
      <c r="B8" s="196">
        <v>3</v>
      </c>
      <c r="C8" s="353" t="s">
        <v>151</v>
      </c>
      <c r="D8" s="354"/>
      <c r="E8" s="193">
        <f>COUNTIF('Evaluación PT 2018'!K29:K48,"Cumplido ")</f>
        <v>5</v>
      </c>
      <c r="F8" s="194">
        <f>+COUNTIF('Evaluación PT 2018'!K29:K48,"Parcial")</f>
        <v>5</v>
      </c>
      <c r="G8" s="194">
        <f>+COUNTIF('Evaluación PT 2018'!K29:K48,"Pendiente")</f>
        <v>0</v>
      </c>
      <c r="H8" s="197">
        <f>+COUNTIF('Evaluación PT 2018'!K29:K48,"No cumplido")</f>
        <v>0</v>
      </c>
      <c r="I8" s="198">
        <f>+COUNTIF('Evaluación PT 2018'!K29:K48,"N/A")</f>
        <v>2</v>
      </c>
      <c r="J8" s="369"/>
      <c r="K8" s="355" t="s">
        <v>152</v>
      </c>
      <c r="L8" s="186"/>
    </row>
    <row r="9" spans="1:12">
      <c r="A9" s="186"/>
      <c r="B9" s="196">
        <v>4</v>
      </c>
      <c r="C9" s="353" t="s">
        <v>153</v>
      </c>
      <c r="D9" s="354"/>
      <c r="E9" s="193">
        <f>COUNTIF('Evaluación PT 2018'!K50:K54,"Cumplido ")</f>
        <v>4</v>
      </c>
      <c r="F9" s="194">
        <f>+COUNTIF('Evaluación PT 2018'!K50:K54,"Parcial")</f>
        <v>1</v>
      </c>
      <c r="G9" s="194">
        <f>+COUNTIF('Evaluación PT 2018'!K50:K54,"Pendiente")</f>
        <v>0</v>
      </c>
      <c r="H9" s="197">
        <f>+COUNTIF('Evaluación PT 2018'!K50:K54,"No cumplido")</f>
        <v>0</v>
      </c>
      <c r="I9" s="198">
        <f>+COUNTIF('Evaluación PT 2018'!K50:K54,"N/A")</f>
        <v>0</v>
      </c>
      <c r="J9" s="369"/>
      <c r="K9" s="356"/>
      <c r="L9" s="186"/>
    </row>
    <row r="10" spans="1:12">
      <c r="A10" s="186"/>
      <c r="B10" s="357" t="s">
        <v>154</v>
      </c>
      <c r="C10" s="358"/>
      <c r="D10" s="359"/>
      <c r="E10" s="199">
        <f>SUM(E6:E9)</f>
        <v>15</v>
      </c>
      <c r="F10" s="199">
        <f t="shared" ref="F10:I10" si="0">SUM(F6:F9)</f>
        <v>10</v>
      </c>
      <c r="G10" s="199">
        <f t="shared" si="0"/>
        <v>0</v>
      </c>
      <c r="H10" s="199">
        <f t="shared" si="0"/>
        <v>0</v>
      </c>
      <c r="I10" s="199">
        <f t="shared" si="0"/>
        <v>3</v>
      </c>
      <c r="J10" s="200">
        <f>SUM(E10:I10)</f>
        <v>28</v>
      </c>
      <c r="K10" s="360">
        <v>0</v>
      </c>
      <c r="L10" s="186"/>
    </row>
    <row r="11" spans="1:12">
      <c r="A11" s="186"/>
      <c r="B11" s="357" t="s">
        <v>155</v>
      </c>
      <c r="C11" s="358"/>
      <c r="D11" s="359"/>
      <c r="E11" s="201">
        <f>+E10/J10</f>
        <v>0.5357142857142857</v>
      </c>
      <c r="F11" s="202">
        <f>+F10/J10</f>
        <v>0.35714285714285715</v>
      </c>
      <c r="G11" s="202">
        <f>+G10/J10</f>
        <v>0</v>
      </c>
      <c r="H11" s="203">
        <f>+H10/J10</f>
        <v>0</v>
      </c>
      <c r="I11" s="204">
        <f>+I10/J10</f>
        <v>0.10714285714285714</v>
      </c>
      <c r="J11" s="205">
        <f>SUM(E11:I11)</f>
        <v>0.99999999999999989</v>
      </c>
      <c r="K11" s="361"/>
      <c r="L11" s="186"/>
    </row>
    <row r="12" spans="1:12" ht="15.75" thickBot="1">
      <c r="A12" s="186"/>
      <c r="B12" s="348" t="s">
        <v>156</v>
      </c>
      <c r="C12" s="349"/>
      <c r="D12" s="350"/>
      <c r="E12" s="351"/>
      <c r="F12" s="351"/>
      <c r="G12" s="351"/>
      <c r="H12" s="351"/>
      <c r="I12" s="351"/>
      <c r="J12" s="351"/>
      <c r="K12" s="206">
        <f>K6-K10</f>
        <v>85.25</v>
      </c>
      <c r="L12" s="186"/>
    </row>
    <row r="13" spans="1:12">
      <c r="A13" s="186"/>
      <c r="B13" s="352" t="s">
        <v>157</v>
      </c>
      <c r="C13" s="352"/>
      <c r="D13" s="352"/>
      <c r="E13" s="352"/>
      <c r="F13" s="352"/>
      <c r="G13" s="352"/>
      <c r="H13" s="352"/>
      <c r="I13" s="352"/>
      <c r="J13" s="352"/>
      <c r="K13" s="352"/>
      <c r="L13" s="186"/>
    </row>
    <row r="14" spans="1:12">
      <c r="A14" s="186"/>
      <c r="B14" s="186"/>
      <c r="C14" s="186"/>
      <c r="D14" s="186"/>
      <c r="E14" s="186"/>
      <c r="F14" s="186"/>
      <c r="G14" s="186"/>
      <c r="H14" s="186"/>
      <c r="I14" s="186"/>
      <c r="J14" s="186"/>
      <c r="K14" s="186"/>
      <c r="L14" s="186"/>
    </row>
    <row r="15" spans="1:12">
      <c r="A15" s="186"/>
      <c r="B15" s="186"/>
      <c r="C15" s="186"/>
      <c r="D15" s="186"/>
      <c r="E15" s="186"/>
      <c r="F15" s="186"/>
      <c r="G15" s="186"/>
      <c r="H15" s="186"/>
      <c r="I15" s="186"/>
      <c r="J15" s="186"/>
      <c r="K15" s="186"/>
    </row>
    <row r="16" spans="1:12">
      <c r="A16" s="186"/>
      <c r="B16" s="186"/>
      <c r="C16" s="186"/>
      <c r="D16" s="186"/>
      <c r="E16" s="186"/>
      <c r="F16" s="186"/>
      <c r="G16" s="186"/>
      <c r="H16" s="186"/>
      <c r="I16" s="186"/>
      <c r="J16" s="186"/>
      <c r="K16" s="186"/>
    </row>
    <row r="17" spans="1:11">
      <c r="A17" s="186"/>
      <c r="B17" s="186"/>
      <c r="C17" s="186"/>
      <c r="D17" s="186"/>
      <c r="E17" s="186"/>
      <c r="F17" s="186"/>
      <c r="G17" s="186"/>
      <c r="H17" s="186"/>
      <c r="I17" s="186"/>
      <c r="J17" s="186"/>
      <c r="K17" s="186"/>
    </row>
    <row r="18" spans="1:11">
      <c r="A18" s="186"/>
      <c r="B18" s="186"/>
      <c r="C18" s="186"/>
      <c r="D18" s="186"/>
      <c r="E18" s="186"/>
      <c r="F18" s="186"/>
      <c r="G18" s="186"/>
      <c r="H18" s="186"/>
      <c r="I18" s="186"/>
      <c r="J18" s="186"/>
      <c r="K18" s="186"/>
    </row>
  </sheetData>
  <mergeCells count="19">
    <mergeCell ref="B2:K2"/>
    <mergeCell ref="B4:B5"/>
    <mergeCell ref="C4:D4"/>
    <mergeCell ref="E4:I4"/>
    <mergeCell ref="J4:J9"/>
    <mergeCell ref="K4:K5"/>
    <mergeCell ref="C5:D5"/>
    <mergeCell ref="C6:D6"/>
    <mergeCell ref="K6:K7"/>
    <mergeCell ref="C7:D7"/>
    <mergeCell ref="B12:D12"/>
    <mergeCell ref="E12:J12"/>
    <mergeCell ref="B13:K13"/>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1" t="s">
        <v>109</v>
      </c>
    </row>
    <row r="3" spans="2:2" ht="18.75">
      <c r="B3" s="81" t="s">
        <v>2</v>
      </c>
    </row>
    <row r="4" spans="2:2" ht="18.75">
      <c r="B4" s="81" t="s">
        <v>110</v>
      </c>
    </row>
    <row r="5" spans="2:2" ht="18.75">
      <c r="B5" s="81" t="s">
        <v>111</v>
      </c>
    </row>
    <row r="6" spans="2:2" ht="18.75">
      <c r="B6" s="8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Accinformacion 1</cp:lastModifiedBy>
  <cp:lastPrinted>2019-01-28T14:27:01Z</cp:lastPrinted>
  <dcterms:created xsi:type="dcterms:W3CDTF">2014-10-03T18:34:35Z</dcterms:created>
  <dcterms:modified xsi:type="dcterms:W3CDTF">2019-01-28T14:34:46Z</dcterms:modified>
</cp:coreProperties>
</file>